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445" firstSheet="1" activeTab="1"/>
  </bookViews>
  <sheets>
    <sheet name="2014 I кв." sheetId="8" state="hidden" r:id="rId1"/>
    <sheet name="2016 9 мес-в Юсупов" sheetId="10" r:id="rId2"/>
  </sheets>
  <calcPr calcId="124519"/>
</workbook>
</file>

<file path=xl/calcChain.xml><?xml version="1.0" encoding="utf-8"?>
<calcChain xmlns="http://schemas.openxmlformats.org/spreadsheetml/2006/main">
  <c r="E51" i="10"/>
  <c r="F34"/>
  <c r="E33"/>
  <c r="F20"/>
  <c r="E55"/>
  <c r="E43"/>
  <c r="E44"/>
  <c r="E45"/>
  <c r="E46"/>
  <c r="E47"/>
  <c r="F42"/>
  <c r="G30"/>
  <c r="F30"/>
  <c r="F29"/>
  <c r="F26"/>
  <c r="E30"/>
  <c r="E16"/>
  <c r="E13"/>
  <c r="F6"/>
  <c r="G6" s="1"/>
  <c r="E6"/>
  <c r="F7"/>
  <c r="G7" s="1"/>
  <c r="F58"/>
  <c r="F57"/>
  <c r="F56"/>
  <c r="F51"/>
  <c r="F50"/>
  <c r="F48"/>
  <c r="F47"/>
  <c r="F46"/>
  <c r="F45"/>
  <c r="F44"/>
  <c r="F43"/>
  <c r="F40"/>
  <c r="F37"/>
  <c r="F36"/>
  <c r="F35"/>
  <c r="F33"/>
  <c r="F31"/>
  <c r="F22"/>
  <c r="F21"/>
  <c r="F23"/>
  <c r="F27"/>
  <c r="F28"/>
  <c r="F39"/>
  <c r="F41"/>
  <c r="F49"/>
  <c r="F54"/>
  <c r="F55"/>
  <c r="G55" s="1"/>
  <c r="E26"/>
  <c r="G37" l="1"/>
  <c r="G35"/>
  <c r="G33"/>
  <c r="G58"/>
  <c r="E58"/>
  <c r="G57"/>
  <c r="E57"/>
  <c r="G56"/>
  <c r="E56"/>
  <c r="G51"/>
  <c r="G50"/>
  <c r="E50"/>
  <c r="G48"/>
  <c r="E48"/>
  <c r="G46"/>
  <c r="G44"/>
  <c r="G42"/>
  <c r="E42"/>
  <c r="G40"/>
  <c r="E40"/>
  <c r="E37"/>
  <c r="G36"/>
  <c r="E36"/>
  <c r="E35"/>
  <c r="G34"/>
  <c r="E34"/>
  <c r="G31"/>
  <c r="E31"/>
  <c r="G26"/>
  <c r="G22"/>
  <c r="E22"/>
  <c r="G20"/>
  <c r="E20"/>
  <c r="E19"/>
  <c r="E17"/>
  <c r="E14"/>
  <c r="E10"/>
  <c r="E7"/>
  <c r="F7" i="8" l="1"/>
  <c r="F20"/>
  <c r="F22"/>
  <c r="F26"/>
  <c r="F29"/>
  <c r="F30"/>
  <c r="F31"/>
  <c r="F33"/>
  <c r="G33" s="1"/>
  <c r="F34"/>
  <c r="F35"/>
  <c r="F37"/>
  <c r="F40"/>
  <c r="G40" s="1"/>
  <c r="F42"/>
  <c r="F45"/>
  <c r="F46"/>
  <c r="G46" s="1"/>
  <c r="F47"/>
  <c r="F48"/>
  <c r="G48" s="1"/>
  <c r="F50"/>
  <c r="F51"/>
  <c r="G51" s="1"/>
  <c r="F52"/>
  <c r="F53"/>
  <c r="F57"/>
  <c r="F58"/>
  <c r="G58" s="1"/>
  <c r="F59"/>
  <c r="G59"/>
  <c r="E59"/>
  <c r="E58"/>
  <c r="G57"/>
  <c r="E57"/>
  <c r="G52"/>
  <c r="E52"/>
  <c r="E51"/>
  <c r="G50"/>
  <c r="E50"/>
  <c r="E48"/>
  <c r="G47"/>
  <c r="E47"/>
  <c r="E46"/>
  <c r="G45"/>
  <c r="E45"/>
  <c r="G42"/>
  <c r="E42"/>
  <c r="E40"/>
  <c r="G37"/>
  <c r="E37"/>
  <c r="G35"/>
  <c r="E35"/>
  <c r="G34"/>
  <c r="E34"/>
  <c r="E33"/>
  <c r="G31"/>
  <c r="E31"/>
  <c r="E30"/>
  <c r="G26"/>
  <c r="E26"/>
  <c r="G22"/>
  <c r="G20"/>
  <c r="E20"/>
  <c r="E19"/>
  <c r="E17"/>
  <c r="E16"/>
  <c r="E14"/>
  <c r="E13"/>
  <c r="E12"/>
  <c r="E10"/>
  <c r="G7"/>
  <c r="E7"/>
  <c r="G6"/>
  <c r="E6"/>
</calcChain>
</file>

<file path=xl/sharedStrings.xml><?xml version="1.0" encoding="utf-8"?>
<sst xmlns="http://schemas.openxmlformats.org/spreadsheetml/2006/main" count="235" uniqueCount="79">
  <si>
    <t>Наименование показателей</t>
  </si>
  <si>
    <t>Ед. изм.</t>
  </si>
  <si>
    <t>фактич. цены</t>
  </si>
  <si>
    <t>Темпы роста</t>
  </si>
  <si>
    <t xml:space="preserve">сопоставимых ценах 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</si>
  <si>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</si>
  <si>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</si>
  <si>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</si>
  <si>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</si>
  <si>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</si>
  <si>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</si>
  <si>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</si>
  <si>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</si>
  <si>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</si>
  <si>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</si>
  <si>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</si>
  <si>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</si>
  <si>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</si>
  <si>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</si>
  <si>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</si>
  <si>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</si>
  <si>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</si>
  <si>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</si>
  <si>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</si>
  <si>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</si>
  <si>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</si>
  <si>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</si>
  <si>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</si>
  <si>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Начальник управления экономического развития администрации г. Пятигорска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</si>
  <si>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</si>
  <si>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</si>
  <si>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</si>
  <si>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</si>
  <si>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</si>
  <si>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</si>
  <si>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</si>
  <si>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</si>
  <si>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</si>
  <si>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</si>
  <si>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</si>
  <si>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</si>
  <si>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</si>
  <si>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</si>
  <si>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</si>
  <si>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</si>
  <si>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</si>
  <si>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</si>
  <si>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</si>
  <si>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</si>
  <si>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</si>
  <si>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</si>
  <si>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собственные средства</t>
  </si>
  <si>
    <t>- ндивидуальное строительство</t>
  </si>
  <si>
    <t>Инвестиции в непроизводственной отрасли (кроме индивидуальных застройщиков):</t>
  </si>
  <si>
    <t>К.Ю. Шапран</t>
  </si>
  <si>
    <t>2013 г. в</t>
  </si>
  <si>
    <t>Итоги работы строительного комплекса за 9 мес. 2014 год</t>
  </si>
  <si>
    <t>не предусмотрено стат. Формой П-2</t>
  </si>
  <si>
    <t>29,9раз</t>
  </si>
  <si>
    <t>- культура и спорт</t>
  </si>
  <si>
    <t>- финансовая деятельность</t>
  </si>
  <si>
    <t>28,9раз</t>
  </si>
  <si>
    <t xml:space="preserve"> 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</si>
  <si>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</si>
  <si>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</si>
  <si>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</si>
  <si>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</si>
  <si>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</si>
  <si>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</si>
  <si>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</si>
  <si>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</si>
  <si>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И.О.начальника управления экономического развития администрации г. Пятигорска</t>
  </si>
  <si>
    <t>Ю.И.Николаева</t>
  </si>
  <si>
    <t>2017 г.</t>
  </si>
  <si>
    <t>2018 г.</t>
  </si>
  <si>
    <r>
      <rPr>
        <b/>
        <u/>
        <sz val="11"/>
        <color theme="1"/>
        <rFont val="Times New Roman"/>
        <family val="1"/>
        <charset val="204"/>
      </rPr>
      <t>2017 г.</t>
    </r>
    <r>
      <rPr>
        <b/>
        <sz val="11"/>
        <color theme="1"/>
        <rFont val="Times New Roman"/>
        <family val="1"/>
        <charset val="204"/>
      </rPr>
      <t xml:space="preserve"> </t>
    </r>
  </si>
  <si>
    <t>Коэф.дифл. = 1,05  (данные Крайстатуправления)</t>
  </si>
  <si>
    <t>-гостиницы и рестораны</t>
  </si>
  <si>
    <t>Итоги работы строительного комплекса за 4кв.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</si>
</sst>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2"/>
  <sheetViews>
    <sheetView zoomScale="90" zoomScaleNormal="90" workbookViewId="0">
      <selection activeCell="E29" sqref="E29"/>
    </sheetView>
  </sheetViews>
  <sheetFormatPr defaultRowHeight="1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customHeight="1">
      <c r="B1" s="54" t="s">
        <v>56</v>
      </c>
      <c r="C1" s="54"/>
      <c r="D1" s="54"/>
      <c r="E1" s="54"/>
      <c r="F1" s="54"/>
    </row>
    <row r="2" spans="1:7">
      <c r="C2" s="3"/>
    </row>
    <row r="3" spans="1:7" ht="15" customHeight="1">
      <c r="A3" s="55" t="s">
        <v>0</v>
      </c>
      <c r="B3" s="56" t="s">
        <v>1</v>
      </c>
      <c r="C3" s="29">
        <v>2014</v>
      </c>
      <c r="D3" s="29">
        <v>2013</v>
      </c>
      <c r="E3" s="56" t="s">
        <v>3</v>
      </c>
      <c r="F3" s="29" t="s">
        <v>55</v>
      </c>
      <c r="G3" s="57" t="s">
        <v>3</v>
      </c>
    </row>
    <row r="4" spans="1:7" ht="30" customHeight="1">
      <c r="A4" s="55"/>
      <c r="B4" s="56"/>
      <c r="C4" s="30" t="s">
        <v>2</v>
      </c>
      <c r="D4" s="30" t="s">
        <v>2</v>
      </c>
      <c r="E4" s="56"/>
      <c r="F4" s="30" t="s">
        <v>4</v>
      </c>
      <c r="G4" s="57"/>
    </row>
    <row r="5" spans="1:7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>
      <c r="A6" s="14" t="s">
        <v>5</v>
      </c>
      <c r="B6" s="12" t="s">
        <v>6</v>
      </c>
      <c r="C6" s="7">
        <v>2225098</v>
      </c>
      <c r="D6" s="7">
        <v>1686388</v>
      </c>
      <c r="E6" s="33">
        <f>C6/D6*100</f>
        <v>131.94460586768881</v>
      </c>
      <c r="F6" s="7">
        <v>1758903</v>
      </c>
      <c r="G6" s="8">
        <f>C6/F6*100</f>
        <v>126.5048726393667</v>
      </c>
    </row>
    <row r="7" spans="1:7">
      <c r="A7" s="14" t="s">
        <v>7</v>
      </c>
      <c r="B7" s="12" t="s">
        <v>6</v>
      </c>
      <c r="C7" s="7">
        <v>543757</v>
      </c>
      <c r="D7" s="7">
        <v>499987</v>
      </c>
      <c r="E7" s="8">
        <f t="shared" ref="E7:E10" si="0">C7/D7*100</f>
        <v>108.75422760991786</v>
      </c>
      <c r="F7" s="7">
        <f t="shared" ref="F7:F59" si="1">D7*1.026</f>
        <v>512986.66200000001</v>
      </c>
      <c r="G7" s="8">
        <f>C7/F7*100</f>
        <v>105.99827252428642</v>
      </c>
    </row>
    <row r="8" spans="1:7">
      <c r="A8" s="14" t="s">
        <v>8</v>
      </c>
      <c r="B8" s="12" t="s">
        <v>6</v>
      </c>
      <c r="C8" s="7"/>
      <c r="D8" s="7"/>
      <c r="E8" s="8"/>
      <c r="F8" s="7"/>
      <c r="G8" s="8"/>
    </row>
    <row r="9" spans="1:7" ht="25.5">
      <c r="A9" s="14" t="s">
        <v>9</v>
      </c>
      <c r="B9" s="12" t="s">
        <v>10</v>
      </c>
      <c r="C9" s="7"/>
      <c r="D9" s="7"/>
      <c r="E9" s="8"/>
      <c r="F9" s="7"/>
      <c r="G9" s="8"/>
    </row>
    <row r="10" spans="1:7" ht="15.75">
      <c r="A10" s="15" t="s">
        <v>11</v>
      </c>
      <c r="B10" s="31" t="s">
        <v>12</v>
      </c>
      <c r="C10" s="6">
        <v>48518</v>
      </c>
      <c r="D10" s="6">
        <v>92882</v>
      </c>
      <c r="E10" s="10">
        <f t="shared" si="0"/>
        <v>52.236170625094204</v>
      </c>
      <c r="F10" s="7">
        <v>0</v>
      </c>
      <c r="G10" s="8">
        <v>0</v>
      </c>
    </row>
    <row r="11" spans="1:7">
      <c r="A11" s="21" t="s">
        <v>13</v>
      </c>
      <c r="B11" s="58" t="s">
        <v>12</v>
      </c>
      <c r="C11" s="24"/>
      <c r="D11" s="24"/>
      <c r="E11" s="24"/>
      <c r="F11" s="7"/>
      <c r="G11" s="8"/>
    </row>
    <row r="12" spans="1:7">
      <c r="A12" s="16" t="s">
        <v>14</v>
      </c>
      <c r="B12" s="59"/>
      <c r="C12" s="7">
        <v>31853</v>
      </c>
      <c r="D12" s="7">
        <v>75382</v>
      </c>
      <c r="E12" s="8">
        <f>C12/D12*100</f>
        <v>42.255445597092148</v>
      </c>
      <c r="F12" s="7">
        <v>0</v>
      </c>
      <c r="G12" s="8">
        <v>0</v>
      </c>
    </row>
    <row r="13" spans="1:7" ht="15.75">
      <c r="A13" s="13" t="s">
        <v>15</v>
      </c>
      <c r="B13" s="32" t="s">
        <v>12</v>
      </c>
      <c r="C13" s="7">
        <v>16665</v>
      </c>
      <c r="D13" s="7">
        <v>17500</v>
      </c>
      <c r="E13" s="8">
        <f>C13/D13*100</f>
        <v>95.228571428571428</v>
      </c>
      <c r="F13" s="7">
        <v>0</v>
      </c>
      <c r="G13" s="8">
        <v>0</v>
      </c>
    </row>
    <row r="14" spans="1:7">
      <c r="A14" s="14" t="s">
        <v>16</v>
      </c>
      <c r="B14" s="23" t="s">
        <v>17</v>
      </c>
      <c r="C14" s="7">
        <v>368</v>
      </c>
      <c r="D14" s="7">
        <v>810</v>
      </c>
      <c r="E14" s="8">
        <f>C14/D14*100</f>
        <v>45.432098765432102</v>
      </c>
      <c r="F14" s="7">
        <v>0</v>
      </c>
      <c r="G14" s="8">
        <v>0</v>
      </c>
    </row>
    <row r="15" spans="1:7">
      <c r="A15" s="21" t="s">
        <v>18</v>
      </c>
      <c r="C15" s="24"/>
      <c r="D15" s="24"/>
      <c r="E15" s="24"/>
      <c r="F15" s="7"/>
      <c r="G15" s="8"/>
    </row>
    <row r="16" spans="1:7">
      <c r="A16" s="16" t="s">
        <v>19</v>
      </c>
      <c r="B16" s="28" t="s">
        <v>17</v>
      </c>
      <c r="C16" s="7">
        <v>322</v>
      </c>
      <c r="D16" s="7">
        <v>761</v>
      </c>
      <c r="E16" s="8">
        <f>C16/D16*100</f>
        <v>42.312746386333771</v>
      </c>
      <c r="F16" s="7">
        <v>0</v>
      </c>
      <c r="G16" s="8">
        <v>0</v>
      </c>
    </row>
    <row r="17" spans="1:7">
      <c r="A17" s="14" t="s">
        <v>15</v>
      </c>
      <c r="B17" s="23" t="s">
        <v>17</v>
      </c>
      <c r="C17" s="7">
        <v>46</v>
      </c>
      <c r="D17" s="7">
        <v>49</v>
      </c>
      <c r="E17" s="8">
        <f>C17/D17*100</f>
        <v>93.877551020408163</v>
      </c>
      <c r="F17" s="7">
        <v>0</v>
      </c>
      <c r="G17" s="8">
        <v>0</v>
      </c>
    </row>
    <row r="18" spans="1:7" ht="25.5">
      <c r="A18" s="14" t="s">
        <v>20</v>
      </c>
      <c r="B18" s="12" t="s">
        <v>6</v>
      </c>
      <c r="C18" s="7"/>
      <c r="D18" s="7"/>
      <c r="E18" s="11"/>
      <c r="F18" s="7"/>
      <c r="G18" s="8"/>
    </row>
    <row r="19" spans="1:7">
      <c r="A19" s="14" t="s">
        <v>21</v>
      </c>
      <c r="B19" s="12" t="s">
        <v>22</v>
      </c>
      <c r="C19" s="7">
        <v>963</v>
      </c>
      <c r="D19" s="7">
        <v>1216</v>
      </c>
      <c r="E19" s="11">
        <f t="shared" ref="E19:E20" si="2">C19/D19*100</f>
        <v>79.194078947368425</v>
      </c>
      <c r="F19" s="7">
        <v>0</v>
      </c>
      <c r="G19" s="8">
        <v>0</v>
      </c>
    </row>
    <row r="20" spans="1:7">
      <c r="A20" s="14" t="s">
        <v>23</v>
      </c>
      <c r="B20" s="12" t="s">
        <v>6</v>
      </c>
      <c r="C20" s="4">
        <v>33927</v>
      </c>
      <c r="D20" s="4">
        <v>31055</v>
      </c>
      <c r="E20" s="11">
        <f t="shared" si="2"/>
        <v>109.24810819513766</v>
      </c>
      <c r="F20" s="7">
        <f t="shared" si="1"/>
        <v>31862.43</v>
      </c>
      <c r="G20" s="8">
        <f>C20/F20*100</f>
        <v>106.47963761709323</v>
      </c>
    </row>
    <row r="21" spans="1:7">
      <c r="A21" s="14" t="s">
        <v>24</v>
      </c>
      <c r="B21" s="12" t="s">
        <v>6</v>
      </c>
      <c r="C21" s="7"/>
      <c r="E21" s="11"/>
      <c r="F21" s="7"/>
      <c r="G21" s="9"/>
    </row>
    <row r="22" spans="1:7">
      <c r="A22" s="14" t="s">
        <v>51</v>
      </c>
      <c r="B22" s="12" t="s">
        <v>6</v>
      </c>
      <c r="C22" s="7">
        <v>892029</v>
      </c>
      <c r="D22" s="7">
        <v>686863</v>
      </c>
      <c r="E22" s="11">
        <v>130.4</v>
      </c>
      <c r="F22" s="7">
        <f t="shared" si="1"/>
        <v>704721.43799999997</v>
      </c>
      <c r="G22" s="8">
        <f>C22/F22*100</f>
        <v>126.57895047603193</v>
      </c>
    </row>
    <row r="23" spans="1:7">
      <c r="A23" s="21" t="s">
        <v>18</v>
      </c>
      <c r="C23" s="24"/>
      <c r="D23" s="24"/>
      <c r="E23" s="24"/>
      <c r="F23" s="7"/>
      <c r="G23" s="24"/>
    </row>
    <row r="24" spans="1:7" ht="27.75" customHeight="1">
      <c r="A24" s="16" t="s">
        <v>33</v>
      </c>
      <c r="B24" s="5" t="s">
        <v>6</v>
      </c>
      <c r="C24" s="7" t="s">
        <v>57</v>
      </c>
      <c r="D24" s="7"/>
      <c r="E24" s="8"/>
      <c r="F24" s="7"/>
      <c r="G24" s="8"/>
    </row>
    <row r="25" spans="1:7" ht="25.5">
      <c r="A25" s="14" t="s">
        <v>32</v>
      </c>
      <c r="B25" s="12" t="s">
        <v>6</v>
      </c>
      <c r="C25" s="7" t="s">
        <v>57</v>
      </c>
      <c r="D25" s="7"/>
      <c r="E25" s="8"/>
      <c r="F25" s="7"/>
      <c r="G25" s="8"/>
    </row>
    <row r="26" spans="1:7">
      <c r="A26" s="14" t="s">
        <v>25</v>
      </c>
      <c r="B26" s="9" t="s">
        <v>6</v>
      </c>
      <c r="C26" s="7">
        <v>1333069</v>
      </c>
      <c r="D26" s="7">
        <v>999525</v>
      </c>
      <c r="E26" s="8">
        <f>C26/D26*100</f>
        <v>133.37025086916285</v>
      </c>
      <c r="F26" s="7">
        <f t="shared" si="1"/>
        <v>1025512.65</v>
      </c>
      <c r="G26" s="8">
        <f>C26/F26*100</f>
        <v>129.99049792316066</v>
      </c>
    </row>
    <row r="27" spans="1:7">
      <c r="A27" s="15" t="s">
        <v>26</v>
      </c>
      <c r="B27" s="9" t="s">
        <v>6</v>
      </c>
      <c r="C27" s="7"/>
      <c r="D27" s="7"/>
      <c r="E27" s="8"/>
      <c r="F27" s="7"/>
      <c r="G27" s="9"/>
    </row>
    <row r="28" spans="1:7">
      <c r="A28" s="21" t="s">
        <v>18</v>
      </c>
      <c r="B28" s="24"/>
      <c r="C28" s="24"/>
      <c r="D28" s="24"/>
      <c r="E28" s="24"/>
      <c r="F28" s="7"/>
      <c r="G28" s="24"/>
    </row>
    <row r="29" spans="1:7">
      <c r="A29" s="13" t="s">
        <v>29</v>
      </c>
      <c r="B29" s="9" t="s">
        <v>6</v>
      </c>
      <c r="C29" s="7">
        <v>403089</v>
      </c>
      <c r="D29" s="7">
        <v>135</v>
      </c>
      <c r="E29" s="8" t="s">
        <v>58</v>
      </c>
      <c r="F29" s="7">
        <f t="shared" si="1"/>
        <v>138.51</v>
      </c>
      <c r="G29" s="8" t="s">
        <v>61</v>
      </c>
    </row>
    <row r="30" spans="1:7" ht="14.25" customHeight="1">
      <c r="A30" s="13" t="s">
        <v>30</v>
      </c>
      <c r="B30" s="9" t="s">
        <v>6</v>
      </c>
      <c r="C30" s="7">
        <v>3344</v>
      </c>
      <c r="D30" s="7">
        <v>2796</v>
      </c>
      <c r="E30" s="8">
        <f>C30/D30*100</f>
        <v>119.59942775393419</v>
      </c>
      <c r="F30" s="7">
        <f t="shared" si="1"/>
        <v>2868.6959999999999</v>
      </c>
      <c r="G30" s="8" t="s">
        <v>62</v>
      </c>
    </row>
    <row r="31" spans="1:7">
      <c r="A31" s="13" t="s">
        <v>31</v>
      </c>
      <c r="B31" s="9" t="s">
        <v>6</v>
      </c>
      <c r="C31" s="7">
        <v>649570</v>
      </c>
      <c r="D31" s="7">
        <v>856434</v>
      </c>
      <c r="E31" s="8">
        <f t="shared" ref="E31" si="3">C31/D31*100</f>
        <v>75.845891218704537</v>
      </c>
      <c r="F31" s="7">
        <f t="shared" si="1"/>
        <v>878701.28399999999</v>
      </c>
      <c r="G31" s="8">
        <f>C31/F31*100</f>
        <v>73.92387058353269</v>
      </c>
    </row>
    <row r="32" spans="1:7">
      <c r="A32" s="21" t="s">
        <v>18</v>
      </c>
      <c r="B32" s="24"/>
      <c r="C32" s="27"/>
      <c r="D32" s="27"/>
      <c r="E32" s="27"/>
      <c r="F32" s="7"/>
      <c r="G32" s="27"/>
    </row>
    <row r="33" spans="1:7">
      <c r="A33" s="13" t="s">
        <v>34</v>
      </c>
      <c r="B33" s="9" t="s">
        <v>6</v>
      </c>
      <c r="C33" s="7">
        <v>450132</v>
      </c>
      <c r="D33" s="7">
        <v>532671</v>
      </c>
      <c r="E33" s="8">
        <f>C33/D33*100</f>
        <v>84.504694267193074</v>
      </c>
      <c r="F33" s="7">
        <f t="shared" si="1"/>
        <v>546520.446</v>
      </c>
      <c r="G33" s="8">
        <f>C33/F33*100</f>
        <v>82.363249773092662</v>
      </c>
    </row>
    <row r="34" spans="1:7">
      <c r="A34" s="13" t="s">
        <v>35</v>
      </c>
      <c r="B34" s="22" t="s">
        <v>6</v>
      </c>
      <c r="C34" s="7">
        <v>164778</v>
      </c>
      <c r="D34" s="7">
        <v>160230</v>
      </c>
      <c r="E34" s="8">
        <f t="shared" ref="E34:E37" si="4">C34/D34*100</f>
        <v>102.83841977157834</v>
      </c>
      <c r="F34" s="7">
        <f t="shared" si="1"/>
        <v>164395.98000000001</v>
      </c>
      <c r="G34" s="8">
        <f>C34/F34*100</f>
        <v>100.23237794500814</v>
      </c>
    </row>
    <row r="35" spans="1:7">
      <c r="A35" s="14" t="s">
        <v>36</v>
      </c>
      <c r="B35" s="22" t="s">
        <v>6</v>
      </c>
      <c r="C35" s="7">
        <v>34660</v>
      </c>
      <c r="D35" s="7">
        <v>163533</v>
      </c>
      <c r="E35" s="8">
        <f t="shared" si="4"/>
        <v>21.194498969626927</v>
      </c>
      <c r="F35" s="7">
        <f t="shared" si="1"/>
        <v>167784.85800000001</v>
      </c>
      <c r="G35" s="8">
        <f>C35/F35*100</f>
        <v>20.657406403145153</v>
      </c>
    </row>
    <row r="36" spans="1:7">
      <c r="A36" s="14" t="s">
        <v>37</v>
      </c>
      <c r="B36" s="22" t="s">
        <v>6</v>
      </c>
      <c r="C36" s="7">
        <v>5557</v>
      </c>
      <c r="D36" s="7">
        <v>24891</v>
      </c>
      <c r="E36" s="8">
        <v>22.2</v>
      </c>
      <c r="F36" s="7">
        <v>26055</v>
      </c>
      <c r="G36" s="8">
        <v>21.3</v>
      </c>
    </row>
    <row r="37" spans="1:7">
      <c r="A37" s="15" t="s">
        <v>38</v>
      </c>
      <c r="B37" s="22" t="s">
        <v>6</v>
      </c>
      <c r="C37" s="7">
        <v>271509</v>
      </c>
      <c r="D37" s="7">
        <v>115270</v>
      </c>
      <c r="E37" s="8">
        <f t="shared" si="4"/>
        <v>235.5417714930164</v>
      </c>
      <c r="F37" s="7">
        <f t="shared" si="1"/>
        <v>118267.02</v>
      </c>
      <c r="G37" s="8">
        <f>C37/F37*100</f>
        <v>229.57287669884639</v>
      </c>
    </row>
    <row r="38" spans="1:7">
      <c r="A38" s="21" t="s">
        <v>18</v>
      </c>
      <c r="C38" s="19"/>
      <c r="D38" s="19"/>
      <c r="E38" s="20"/>
      <c r="F38" s="7"/>
      <c r="G38" s="26"/>
    </row>
    <row r="39" spans="1:7" ht="25.5">
      <c r="A39" s="13" t="s">
        <v>39</v>
      </c>
      <c r="B39" s="25" t="s">
        <v>6</v>
      </c>
      <c r="C39" s="7" t="s">
        <v>57</v>
      </c>
      <c r="D39" s="19"/>
      <c r="E39" s="20"/>
      <c r="F39" s="7"/>
      <c r="G39" s="26"/>
    </row>
    <row r="40" spans="1:7" ht="25.5">
      <c r="A40" s="17" t="s">
        <v>27</v>
      </c>
      <c r="B40" s="22" t="s">
        <v>6</v>
      </c>
      <c r="C40" s="7">
        <v>1726338</v>
      </c>
      <c r="D40" s="7">
        <v>1070938</v>
      </c>
      <c r="E40" s="8">
        <f>C40/D40*100</f>
        <v>161.19868750571928</v>
      </c>
      <c r="F40" s="7">
        <f t="shared" si="1"/>
        <v>1098782.388</v>
      </c>
      <c r="G40" s="8">
        <f>C40/F40*100</f>
        <v>157.11373051239696</v>
      </c>
    </row>
    <row r="41" spans="1:7">
      <c r="A41" s="21" t="s">
        <v>18</v>
      </c>
      <c r="C41" s="24"/>
      <c r="D41" s="24"/>
      <c r="E41" s="24"/>
      <c r="F41" s="7"/>
      <c r="G41" s="24"/>
    </row>
    <row r="42" spans="1:7">
      <c r="A42" s="13" t="s">
        <v>40</v>
      </c>
      <c r="B42" s="25" t="s">
        <v>6</v>
      </c>
      <c r="C42" s="7">
        <v>1145964</v>
      </c>
      <c r="D42" s="7">
        <v>811678</v>
      </c>
      <c r="E42" s="8">
        <f>C42/D42*100</f>
        <v>141.18455840863001</v>
      </c>
      <c r="F42" s="7">
        <f t="shared" si="1"/>
        <v>832781.62800000003</v>
      </c>
      <c r="G42" s="8">
        <f>C42/F42*100</f>
        <v>137.60678207468814</v>
      </c>
    </row>
    <row r="43" spans="1:7">
      <c r="A43" s="13" t="s">
        <v>41</v>
      </c>
      <c r="B43" s="22" t="s">
        <v>6</v>
      </c>
      <c r="C43" s="7">
        <v>1131</v>
      </c>
      <c r="D43" s="7">
        <v>1020</v>
      </c>
      <c r="E43" s="8">
        <v>110.8</v>
      </c>
      <c r="F43" s="7">
        <v>1064</v>
      </c>
      <c r="G43" s="8">
        <v>106.3</v>
      </c>
    </row>
    <row r="44" spans="1:7">
      <c r="A44" s="14" t="s">
        <v>42</v>
      </c>
      <c r="B44" s="23" t="s">
        <v>6</v>
      </c>
      <c r="C44" s="7">
        <v>587</v>
      </c>
      <c r="D44" s="7">
        <v>18657</v>
      </c>
      <c r="E44" s="8">
        <v>3.1</v>
      </c>
      <c r="F44" s="7">
        <v>19459</v>
      </c>
      <c r="G44" s="8">
        <v>3</v>
      </c>
    </row>
    <row r="45" spans="1:7">
      <c r="A45" s="14" t="s">
        <v>43</v>
      </c>
      <c r="B45" s="23" t="s">
        <v>6</v>
      </c>
      <c r="C45" s="7">
        <v>6828</v>
      </c>
      <c r="D45" s="7">
        <v>11155</v>
      </c>
      <c r="E45" s="8">
        <f t="shared" ref="E45:E47" si="5">C45/D45*100</f>
        <v>61.21021963245181</v>
      </c>
      <c r="F45" s="7">
        <f t="shared" si="1"/>
        <v>11445.03</v>
      </c>
      <c r="G45" s="8">
        <f t="shared" ref="G45:G48" si="6">C45/F45*100</f>
        <v>59.659083462428661</v>
      </c>
    </row>
    <row r="46" spans="1:7">
      <c r="A46" s="14" t="s">
        <v>44</v>
      </c>
      <c r="B46" s="23" t="s">
        <v>6</v>
      </c>
      <c r="C46" s="7">
        <v>531444</v>
      </c>
      <c r="D46" s="7">
        <v>187180</v>
      </c>
      <c r="E46" s="8">
        <f t="shared" si="5"/>
        <v>283.92135911956404</v>
      </c>
      <c r="F46" s="7">
        <f t="shared" si="1"/>
        <v>192046.68</v>
      </c>
      <c r="G46" s="8">
        <f t="shared" si="6"/>
        <v>276.72647087676808</v>
      </c>
    </row>
    <row r="47" spans="1:7">
      <c r="A47" s="14" t="s">
        <v>45</v>
      </c>
      <c r="B47" s="23" t="s">
        <v>6</v>
      </c>
      <c r="C47" s="7">
        <v>47212</v>
      </c>
      <c r="D47" s="7">
        <v>41248</v>
      </c>
      <c r="E47" s="8">
        <f t="shared" si="5"/>
        <v>114.45888285492629</v>
      </c>
      <c r="F47" s="7">
        <f t="shared" si="1"/>
        <v>42320.448000000004</v>
      </c>
      <c r="G47" s="8">
        <f t="shared" si="6"/>
        <v>111.55836535567865</v>
      </c>
    </row>
    <row r="48" spans="1:7" ht="38.25">
      <c r="A48" s="14" t="s">
        <v>53</v>
      </c>
      <c r="B48" s="23" t="s">
        <v>6</v>
      </c>
      <c r="C48" s="7">
        <v>498760</v>
      </c>
      <c r="D48" s="7">
        <v>615450</v>
      </c>
      <c r="E48" s="8">
        <f>C48/D48*100</f>
        <v>81.039889511739389</v>
      </c>
      <c r="F48" s="7">
        <f t="shared" si="1"/>
        <v>631451.70000000007</v>
      </c>
      <c r="G48" s="8">
        <f t="shared" si="6"/>
        <v>78.986247087465273</v>
      </c>
    </row>
    <row r="49" spans="1:8">
      <c r="A49" s="21" t="s">
        <v>18</v>
      </c>
      <c r="C49" s="24"/>
      <c r="D49" s="24"/>
      <c r="E49" s="24"/>
      <c r="F49" s="7"/>
      <c r="G49" s="24"/>
    </row>
    <row r="50" spans="1:8">
      <c r="A50" s="13" t="s">
        <v>46</v>
      </c>
      <c r="B50" s="5" t="s">
        <v>6</v>
      </c>
      <c r="C50" s="7">
        <v>57093</v>
      </c>
      <c r="D50" s="7">
        <v>145906</v>
      </c>
      <c r="E50" s="8">
        <f>C50/D50*100</f>
        <v>39.129987800364617</v>
      </c>
      <c r="F50" s="7">
        <f t="shared" si="1"/>
        <v>149699.55600000001</v>
      </c>
      <c r="G50" s="8">
        <f>C50/F50*100</f>
        <v>38.138389668971364</v>
      </c>
    </row>
    <row r="51" spans="1:8">
      <c r="A51" s="13" t="s">
        <v>47</v>
      </c>
      <c r="B51" s="23" t="s">
        <v>6</v>
      </c>
      <c r="C51" s="7">
        <v>21326</v>
      </c>
      <c r="D51" s="7">
        <v>41298</v>
      </c>
      <c r="E51" s="8">
        <f t="shared" ref="E51:E52" si="7">C51/D51*100</f>
        <v>51.639304566807112</v>
      </c>
      <c r="F51" s="7">
        <f t="shared" si="1"/>
        <v>42371.748</v>
      </c>
      <c r="G51" s="8">
        <f t="shared" ref="G51:G59" si="8">C51/F51*100</f>
        <v>50.330706205465013</v>
      </c>
    </row>
    <row r="52" spans="1:8">
      <c r="A52" s="14" t="s">
        <v>48</v>
      </c>
      <c r="B52" s="23" t="s">
        <v>6</v>
      </c>
      <c r="C52" s="7">
        <v>80697</v>
      </c>
      <c r="D52" s="7">
        <v>138826</v>
      </c>
      <c r="E52" s="8">
        <f t="shared" si="7"/>
        <v>58.128160431043177</v>
      </c>
      <c r="F52" s="7">
        <f t="shared" si="1"/>
        <v>142435.476</v>
      </c>
      <c r="G52" s="8">
        <f t="shared" si="8"/>
        <v>56.655127125773078</v>
      </c>
    </row>
    <row r="53" spans="1:8">
      <c r="A53" s="14" t="s">
        <v>49</v>
      </c>
      <c r="B53" s="23" t="s">
        <v>6</v>
      </c>
      <c r="C53" s="7">
        <v>6951</v>
      </c>
      <c r="D53" s="7">
        <v>32099</v>
      </c>
      <c r="E53" s="8">
        <v>21.7</v>
      </c>
      <c r="F53" s="7">
        <f t="shared" si="1"/>
        <v>32933.574000000001</v>
      </c>
      <c r="G53" s="8">
        <v>21.1</v>
      </c>
    </row>
    <row r="54" spans="1:8">
      <c r="A54" s="21" t="s">
        <v>18</v>
      </c>
      <c r="B54" s="23" t="s">
        <v>6</v>
      </c>
      <c r="C54" s="7"/>
      <c r="D54" s="7"/>
      <c r="E54" s="8"/>
      <c r="F54" s="7"/>
      <c r="G54" s="8"/>
    </row>
    <row r="55" spans="1:8" ht="25.5">
      <c r="A55" s="18" t="s">
        <v>52</v>
      </c>
      <c r="B55" s="23" t="s">
        <v>6</v>
      </c>
      <c r="C55" s="7" t="s">
        <v>57</v>
      </c>
      <c r="D55" s="7"/>
      <c r="E55" s="8"/>
      <c r="F55" s="7"/>
      <c r="G55" s="8"/>
    </row>
    <row r="56" spans="1:8">
      <c r="A56" s="14" t="s">
        <v>50</v>
      </c>
      <c r="B56" s="23" t="s">
        <v>6</v>
      </c>
      <c r="C56" s="7">
        <v>0</v>
      </c>
      <c r="D56" s="7">
        <v>0</v>
      </c>
      <c r="E56" s="8">
        <v>0</v>
      </c>
      <c r="F56" s="7">
        <v>0</v>
      </c>
      <c r="G56" s="8">
        <v>0</v>
      </c>
    </row>
    <row r="57" spans="1:8">
      <c r="A57" s="14" t="s">
        <v>59</v>
      </c>
      <c r="B57" s="12" t="s">
        <v>6</v>
      </c>
      <c r="C57" s="7">
        <v>17639</v>
      </c>
      <c r="D57" s="7">
        <v>1621</v>
      </c>
      <c r="E57" s="8">
        <f t="shared" ref="E57:E59" si="9">C57/D57*100</f>
        <v>1088.155459592844</v>
      </c>
      <c r="F57" s="7">
        <f t="shared" si="1"/>
        <v>1663.146</v>
      </c>
      <c r="G57" s="8">
        <f t="shared" si="8"/>
        <v>1060.5803699735322</v>
      </c>
    </row>
    <row r="58" spans="1:8">
      <c r="A58" s="14" t="s">
        <v>60</v>
      </c>
      <c r="B58" s="12" t="s">
        <v>6</v>
      </c>
      <c r="C58" s="7">
        <v>25920</v>
      </c>
      <c r="D58" s="7">
        <v>3277</v>
      </c>
      <c r="E58" s="8">
        <f t="shared" si="9"/>
        <v>790.96734818431491</v>
      </c>
      <c r="F58" s="7">
        <f t="shared" si="1"/>
        <v>3362.2020000000002</v>
      </c>
      <c r="G58" s="8">
        <f t="shared" si="8"/>
        <v>770.92334131024836</v>
      </c>
    </row>
    <row r="59" spans="1:8">
      <c r="A59" s="14" t="s">
        <v>38</v>
      </c>
      <c r="B59" s="12" t="s">
        <v>6</v>
      </c>
      <c r="C59" s="7">
        <v>289134</v>
      </c>
      <c r="D59" s="7">
        <v>284522</v>
      </c>
      <c r="E59" s="8">
        <f t="shared" si="9"/>
        <v>101.62096428395695</v>
      </c>
      <c r="F59" s="7">
        <f t="shared" si="1"/>
        <v>291919.57199999999</v>
      </c>
      <c r="G59" s="8">
        <f t="shared" si="8"/>
        <v>99.045774155903459</v>
      </c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 ht="15.75">
      <c r="A61" s="2"/>
    </row>
    <row r="62" spans="1:8" ht="38.25" customHeight="1">
      <c r="A62" s="52" t="s">
        <v>28</v>
      </c>
      <c r="B62" s="52"/>
      <c r="F62" s="53" t="s">
        <v>54</v>
      </c>
      <c r="G62" s="53"/>
    </row>
  </sheetData>
  <mergeCells count="8">
    <mergeCell ref="A62:B62"/>
    <mergeCell ref="F62:G62"/>
    <mergeCell ref="B1:F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3"/>
  <sheetViews>
    <sheetView tabSelected="1" zoomScale="90" zoomScaleNormal="90" workbookViewId="0">
      <selection activeCell="G58" sqref="G58"/>
    </sheetView>
  </sheetViews>
  <sheetFormatPr defaultRowHeight="1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>
      <c r="A1" s="60" t="s">
        <v>78</v>
      </c>
      <c r="B1" s="60"/>
      <c r="C1" s="60"/>
      <c r="D1" s="60"/>
      <c r="E1" s="60"/>
      <c r="F1" s="60"/>
      <c r="G1" s="60"/>
    </row>
    <row r="2" spans="1:7" ht="10.5" customHeight="1">
      <c r="C2" s="3"/>
      <c r="F2">
        <v>4</v>
      </c>
    </row>
    <row r="3" spans="1:7" ht="15" customHeight="1">
      <c r="A3" s="56" t="s">
        <v>0</v>
      </c>
      <c r="B3" s="56" t="s">
        <v>1</v>
      </c>
      <c r="C3" s="43" t="s">
        <v>74</v>
      </c>
      <c r="D3" s="43" t="s">
        <v>73</v>
      </c>
      <c r="E3" s="56" t="s">
        <v>63</v>
      </c>
      <c r="F3" s="51" t="s">
        <v>75</v>
      </c>
      <c r="G3" s="56" t="s">
        <v>66</v>
      </c>
    </row>
    <row r="4" spans="1:7" ht="47.25" customHeight="1">
      <c r="A4" s="56"/>
      <c r="B4" s="56"/>
      <c r="C4" s="46" t="s">
        <v>64</v>
      </c>
      <c r="D4" s="46" t="s">
        <v>64</v>
      </c>
      <c r="E4" s="56"/>
      <c r="F4" s="46" t="s">
        <v>68</v>
      </c>
      <c r="G4" s="56"/>
    </row>
    <row r="5" spans="1:7">
      <c r="A5" s="46">
        <v>1</v>
      </c>
      <c r="B5" s="46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</row>
    <row r="6" spans="1:7">
      <c r="A6" s="34" t="s">
        <v>5</v>
      </c>
      <c r="B6" s="47" t="s">
        <v>6</v>
      </c>
      <c r="C6" s="35">
        <v>3713552</v>
      </c>
      <c r="D6" s="35">
        <v>1510194</v>
      </c>
      <c r="E6" s="36">
        <f t="shared" ref="E6:E58" si="0">C6/D6*100</f>
        <v>245.89900370415987</v>
      </c>
      <c r="F6" s="35">
        <f>D6*1.05</f>
        <v>1585703.7</v>
      </c>
      <c r="G6" s="37">
        <f>C6/F6*100</f>
        <v>234.18952733729509</v>
      </c>
    </row>
    <row r="7" spans="1:7">
      <c r="A7" s="34" t="s">
        <v>7</v>
      </c>
      <c r="B7" s="47" t="s">
        <v>6</v>
      </c>
      <c r="C7" s="35">
        <v>809554</v>
      </c>
      <c r="D7" s="35">
        <v>325584</v>
      </c>
      <c r="E7" s="36">
        <f t="shared" si="0"/>
        <v>248.64673939751341</v>
      </c>
      <c r="F7" s="35">
        <f>D7*1.05</f>
        <v>341863.2</v>
      </c>
      <c r="G7" s="37">
        <f>C7/F7*100</f>
        <v>236.80641847382228</v>
      </c>
    </row>
    <row r="8" spans="1:7">
      <c r="A8" s="34" t="s">
        <v>8</v>
      </c>
      <c r="B8" s="47" t="s">
        <v>6</v>
      </c>
      <c r="C8" s="35"/>
      <c r="D8" s="35"/>
      <c r="E8" s="36"/>
      <c r="F8" s="35"/>
      <c r="G8" s="37"/>
    </row>
    <row r="9" spans="1:7">
      <c r="A9" s="34" t="s">
        <v>9</v>
      </c>
      <c r="B9" s="47" t="s">
        <v>10</v>
      </c>
      <c r="C9" s="35"/>
      <c r="D9" s="35"/>
      <c r="E9" s="36"/>
      <c r="F9" s="35"/>
      <c r="G9" s="37"/>
    </row>
    <row r="10" spans="1:7">
      <c r="A10" s="34" t="s">
        <v>11</v>
      </c>
      <c r="B10" s="47"/>
      <c r="C10" s="35">
        <v>71383</v>
      </c>
      <c r="D10" s="35">
        <v>68458</v>
      </c>
      <c r="E10" s="36">
        <f t="shared" si="0"/>
        <v>104.2726927459172</v>
      </c>
      <c r="F10" s="35">
        <v>0</v>
      </c>
      <c r="G10" s="37">
        <v>0</v>
      </c>
    </row>
    <row r="11" spans="1:7">
      <c r="A11" s="38" t="s">
        <v>13</v>
      </c>
      <c r="B11" s="61" t="s">
        <v>65</v>
      </c>
      <c r="C11" s="40"/>
      <c r="D11" s="40"/>
      <c r="E11" s="36"/>
      <c r="F11" s="35"/>
      <c r="G11" s="37"/>
    </row>
    <row r="12" spans="1:7">
      <c r="A12" s="34" t="s">
        <v>14</v>
      </c>
      <c r="B12" s="61"/>
      <c r="C12" s="35">
        <v>48897</v>
      </c>
      <c r="D12" s="35">
        <v>37896</v>
      </c>
      <c r="E12" s="36">
        <v>129</v>
      </c>
      <c r="F12" s="35">
        <v>0</v>
      </c>
      <c r="G12" s="37">
        <v>0</v>
      </c>
    </row>
    <row r="13" spans="1:7" ht="18">
      <c r="A13" s="34" t="s">
        <v>15</v>
      </c>
      <c r="B13" s="47" t="s">
        <v>65</v>
      </c>
      <c r="C13" s="35">
        <v>22486</v>
      </c>
      <c r="D13" s="35">
        <v>30562</v>
      </c>
      <c r="E13" s="36">
        <f>C13/D13*100</f>
        <v>73.575027812315952</v>
      </c>
      <c r="F13" s="35">
        <v>0</v>
      </c>
      <c r="G13" s="37">
        <v>0</v>
      </c>
    </row>
    <row r="14" spans="1:7">
      <c r="A14" s="34" t="s">
        <v>16</v>
      </c>
      <c r="B14" s="47" t="s">
        <v>17</v>
      </c>
      <c r="C14" s="35">
        <v>710</v>
      </c>
      <c r="D14" s="35">
        <v>617</v>
      </c>
      <c r="E14" s="36">
        <f t="shared" si="0"/>
        <v>115.07293354943273</v>
      </c>
      <c r="F14" s="35">
        <v>0</v>
      </c>
      <c r="G14" s="37">
        <v>0</v>
      </c>
    </row>
    <row r="15" spans="1:7">
      <c r="A15" s="38" t="s">
        <v>18</v>
      </c>
      <c r="B15" s="41"/>
      <c r="C15" s="40"/>
      <c r="D15" s="40"/>
      <c r="E15" s="36"/>
      <c r="F15" s="35"/>
      <c r="G15" s="37"/>
    </row>
    <row r="16" spans="1:7">
      <c r="A16" s="34" t="s">
        <v>19</v>
      </c>
      <c r="B16" s="47" t="s">
        <v>17</v>
      </c>
      <c r="C16" s="35">
        <v>612</v>
      </c>
      <c r="D16" s="35">
        <v>481</v>
      </c>
      <c r="E16" s="36">
        <f t="shared" si="0"/>
        <v>127.23492723492724</v>
      </c>
      <c r="F16" s="35">
        <v>0</v>
      </c>
      <c r="G16" s="37">
        <v>0</v>
      </c>
    </row>
    <row r="17" spans="1:10">
      <c r="A17" s="34" t="s">
        <v>15</v>
      </c>
      <c r="B17" s="47" t="s">
        <v>17</v>
      </c>
      <c r="C17" s="35">
        <v>98</v>
      </c>
      <c r="D17" s="35">
        <v>136</v>
      </c>
      <c r="E17" s="36">
        <f t="shared" si="0"/>
        <v>72.058823529411768</v>
      </c>
      <c r="F17" s="35">
        <v>0</v>
      </c>
      <c r="G17" s="37">
        <v>0</v>
      </c>
    </row>
    <row r="18" spans="1:10" ht="30">
      <c r="A18" s="34" t="s">
        <v>20</v>
      </c>
      <c r="B18" s="47" t="s">
        <v>6</v>
      </c>
      <c r="C18" s="35" t="s">
        <v>70</v>
      </c>
      <c r="D18" s="35" t="s">
        <v>70</v>
      </c>
      <c r="E18" s="36"/>
      <c r="F18" s="35"/>
      <c r="G18" s="37"/>
      <c r="J18" s="45"/>
    </row>
    <row r="19" spans="1:10">
      <c r="A19" s="34" t="s">
        <v>21</v>
      </c>
      <c r="B19" s="47" t="s">
        <v>22</v>
      </c>
      <c r="C19" s="35">
        <v>298</v>
      </c>
      <c r="D19" s="35">
        <v>278</v>
      </c>
      <c r="E19" s="36">
        <f t="shared" si="0"/>
        <v>107.19424460431655</v>
      </c>
      <c r="F19" s="35">
        <v>0</v>
      </c>
      <c r="G19" s="37">
        <v>0</v>
      </c>
    </row>
    <row r="20" spans="1:10">
      <c r="A20" s="34" t="s">
        <v>23</v>
      </c>
      <c r="B20" s="47" t="s">
        <v>6</v>
      </c>
      <c r="C20" s="35">
        <v>43254</v>
      </c>
      <c r="D20" s="35">
        <v>39338</v>
      </c>
      <c r="E20" s="36">
        <f t="shared" si="0"/>
        <v>109.95475113122173</v>
      </c>
      <c r="F20" s="35">
        <f>D20*1.05</f>
        <v>41304.9</v>
      </c>
      <c r="G20" s="37">
        <f>C20/F20*100</f>
        <v>104.71881060116355</v>
      </c>
    </row>
    <row r="21" spans="1:10">
      <c r="A21" s="34" t="s">
        <v>24</v>
      </c>
      <c r="B21" s="47" t="s">
        <v>6</v>
      </c>
      <c r="C21" s="35"/>
      <c r="D21" s="35"/>
      <c r="E21" s="36"/>
      <c r="F21" s="35">
        <f t="shared" ref="F21:F23" si="1">D21*1.067</f>
        <v>0</v>
      </c>
      <c r="G21" s="37"/>
    </row>
    <row r="22" spans="1:10">
      <c r="A22" s="34" t="s">
        <v>51</v>
      </c>
      <c r="B22" s="47" t="s">
        <v>6</v>
      </c>
      <c r="C22" s="35">
        <v>3395343</v>
      </c>
      <c r="D22" s="35">
        <v>996145</v>
      </c>
      <c r="E22" s="36">
        <f t="shared" si="0"/>
        <v>340.84827008116292</v>
      </c>
      <c r="F22" s="35">
        <f>D22*1.05</f>
        <v>1045952.25</v>
      </c>
      <c r="G22" s="37">
        <f>C22/F22*100</f>
        <v>324.61740007729799</v>
      </c>
    </row>
    <row r="23" spans="1:10">
      <c r="A23" s="38" t="s">
        <v>18</v>
      </c>
      <c r="B23" s="41"/>
      <c r="C23" s="40"/>
      <c r="D23" s="40"/>
      <c r="E23" s="36"/>
      <c r="F23" s="35">
        <f t="shared" si="1"/>
        <v>0</v>
      </c>
      <c r="G23" s="37"/>
    </row>
    <row r="24" spans="1:10" ht="27.75" customHeight="1">
      <c r="A24" s="34" t="s">
        <v>33</v>
      </c>
      <c r="B24" s="47" t="s">
        <v>6</v>
      </c>
      <c r="C24" s="35" t="s">
        <v>70</v>
      </c>
      <c r="D24" s="35" t="s">
        <v>70</v>
      </c>
      <c r="E24" s="36"/>
      <c r="F24" s="48"/>
      <c r="G24" s="37"/>
    </row>
    <row r="25" spans="1:10">
      <c r="A25" s="34" t="s">
        <v>32</v>
      </c>
      <c r="B25" s="47" t="s">
        <v>6</v>
      </c>
      <c r="C25" s="35" t="s">
        <v>70</v>
      </c>
      <c r="D25" s="35" t="s">
        <v>70</v>
      </c>
      <c r="E25" s="36"/>
      <c r="F25" s="48"/>
      <c r="G25" s="37"/>
    </row>
    <row r="26" spans="1:10">
      <c r="A26" s="34" t="s">
        <v>25</v>
      </c>
      <c r="B26" s="47"/>
      <c r="C26" s="35">
        <v>318209</v>
      </c>
      <c r="D26" s="35">
        <v>514049</v>
      </c>
      <c r="E26" s="36">
        <f>C26/D26*100</f>
        <v>61.902464551044744</v>
      </c>
      <c r="F26" s="35">
        <f>D26*1.05</f>
        <v>539751.45000000007</v>
      </c>
      <c r="G26" s="37">
        <f>C26/F26*100</f>
        <v>58.95472814385213</v>
      </c>
    </row>
    <row r="27" spans="1:10">
      <c r="A27" s="34" t="s">
        <v>26</v>
      </c>
      <c r="B27" s="47" t="s">
        <v>6</v>
      </c>
      <c r="C27" s="35">
        <v>0</v>
      </c>
      <c r="D27" s="35">
        <v>0</v>
      </c>
      <c r="E27" s="36"/>
      <c r="F27" s="35">
        <f t="shared" ref="F27:F58" si="2">D27*1.067</f>
        <v>0</v>
      </c>
      <c r="G27" s="37"/>
    </row>
    <row r="28" spans="1:10">
      <c r="A28" s="38" t="s">
        <v>18</v>
      </c>
      <c r="B28" s="41"/>
      <c r="C28" s="40"/>
      <c r="D28" s="40"/>
      <c r="E28" s="36"/>
      <c r="F28" s="35">
        <f t="shared" si="2"/>
        <v>0</v>
      </c>
      <c r="G28" s="37"/>
    </row>
    <row r="29" spans="1:10">
      <c r="A29" s="34" t="s">
        <v>29</v>
      </c>
      <c r="B29" s="47" t="s">
        <v>6</v>
      </c>
      <c r="C29" s="35">
        <v>0</v>
      </c>
      <c r="D29" s="35">
        <v>0</v>
      </c>
      <c r="E29" s="36">
        <v>0</v>
      </c>
      <c r="F29" s="35">
        <f>D29*1.05</f>
        <v>0</v>
      </c>
      <c r="G29" s="37">
        <v>0</v>
      </c>
    </row>
    <row r="30" spans="1:10" ht="14.25" customHeight="1">
      <c r="A30" s="34" t="s">
        <v>30</v>
      </c>
      <c r="B30" s="47" t="s">
        <v>6</v>
      </c>
      <c r="C30" s="44">
        <v>9690</v>
      </c>
      <c r="D30" s="44">
        <v>11174</v>
      </c>
      <c r="E30" s="36">
        <f t="shared" si="0"/>
        <v>86.719169500626464</v>
      </c>
      <c r="F30" s="35">
        <f>D30*1.05</f>
        <v>11732.7</v>
      </c>
      <c r="G30" s="37">
        <f>C30/F30*100</f>
        <v>82.589685238691857</v>
      </c>
    </row>
    <row r="31" spans="1:10">
      <c r="A31" s="34" t="s">
        <v>31</v>
      </c>
      <c r="B31" s="47" t="s">
        <v>6</v>
      </c>
      <c r="C31" s="35">
        <v>162804</v>
      </c>
      <c r="D31" s="35">
        <v>304932</v>
      </c>
      <c r="E31" s="36">
        <f t="shared" si="0"/>
        <v>53.390264058872141</v>
      </c>
      <c r="F31" s="35">
        <f>D31*1.05</f>
        <v>320178.60000000003</v>
      </c>
      <c r="G31" s="37">
        <f>C31/F31*100</f>
        <v>50.847870532259179</v>
      </c>
    </row>
    <row r="32" spans="1:10">
      <c r="A32" s="38" t="s">
        <v>18</v>
      </c>
      <c r="B32" s="41"/>
      <c r="C32" s="42"/>
      <c r="D32" s="42"/>
      <c r="E32" s="36"/>
      <c r="F32" s="35"/>
      <c r="G32" s="37"/>
    </row>
    <row r="33" spans="1:7">
      <c r="A33" s="34" t="s">
        <v>34</v>
      </c>
      <c r="B33" s="47" t="s">
        <v>6</v>
      </c>
      <c r="C33" s="35">
        <v>53846</v>
      </c>
      <c r="D33" s="35">
        <v>108213</v>
      </c>
      <c r="E33" s="36">
        <f>C33/D33*100</f>
        <v>49.759271067246999</v>
      </c>
      <c r="F33" s="35">
        <f>D33*1.05</f>
        <v>113623.65000000001</v>
      </c>
      <c r="G33" s="37">
        <f>C33/F33*100</f>
        <v>47.389781968806666</v>
      </c>
    </row>
    <row r="34" spans="1:7">
      <c r="A34" s="34" t="s">
        <v>35</v>
      </c>
      <c r="B34" s="47" t="s">
        <v>6</v>
      </c>
      <c r="C34" s="35">
        <v>91813</v>
      </c>
      <c r="D34" s="35">
        <v>176406</v>
      </c>
      <c r="E34" s="36">
        <f t="shared" si="0"/>
        <v>52.04641565479632</v>
      </c>
      <c r="F34" s="35">
        <f>D34*1.067</f>
        <v>188225.20199999999</v>
      </c>
      <c r="G34" s="37">
        <f>C34/F34*100</f>
        <v>48.778271466538257</v>
      </c>
    </row>
    <row r="35" spans="1:7">
      <c r="A35" s="34" t="s">
        <v>36</v>
      </c>
      <c r="B35" s="47" t="s">
        <v>6</v>
      </c>
      <c r="C35" s="35">
        <v>17145</v>
      </c>
      <c r="D35" s="35">
        <v>20313</v>
      </c>
      <c r="E35" s="36">
        <f t="shared" si="0"/>
        <v>84.40407620735489</v>
      </c>
      <c r="F35" s="35">
        <f t="shared" si="2"/>
        <v>21673.970999999998</v>
      </c>
      <c r="G35" s="37">
        <f>C35/F35*100</f>
        <v>79.104101412703756</v>
      </c>
    </row>
    <row r="36" spans="1:7">
      <c r="A36" s="34" t="s">
        <v>37</v>
      </c>
      <c r="B36" s="47" t="s">
        <v>6</v>
      </c>
      <c r="C36" s="35">
        <v>30431</v>
      </c>
      <c r="D36" s="35">
        <v>7237</v>
      </c>
      <c r="E36" s="36">
        <f t="shared" si="0"/>
        <v>420.49191654000271</v>
      </c>
      <c r="F36" s="35">
        <f t="shared" si="2"/>
        <v>7721.8789999999999</v>
      </c>
      <c r="G36" s="37">
        <f>C36/F36*100</f>
        <v>394.08801925023693</v>
      </c>
    </row>
    <row r="37" spans="1:7">
      <c r="A37" s="34" t="s">
        <v>38</v>
      </c>
      <c r="B37" s="47" t="s">
        <v>6</v>
      </c>
      <c r="C37" s="35">
        <v>115284</v>
      </c>
      <c r="D37" s="35">
        <v>190706</v>
      </c>
      <c r="E37" s="36">
        <f t="shared" si="0"/>
        <v>60.45116566862081</v>
      </c>
      <c r="F37" s="35">
        <f t="shared" si="2"/>
        <v>203483.302</v>
      </c>
      <c r="G37" s="37">
        <f>C37/F37*100</f>
        <v>56.655263044630566</v>
      </c>
    </row>
    <row r="38" spans="1:7">
      <c r="A38" s="38" t="s">
        <v>18</v>
      </c>
      <c r="B38" s="41"/>
      <c r="C38" s="39"/>
      <c r="D38" s="39"/>
      <c r="E38" s="36"/>
      <c r="F38" s="35"/>
      <c r="G38" s="37"/>
    </row>
    <row r="39" spans="1:7">
      <c r="A39" s="34" t="s">
        <v>39</v>
      </c>
      <c r="B39" s="47" t="s">
        <v>6</v>
      </c>
      <c r="C39" s="35">
        <v>0</v>
      </c>
      <c r="D39" s="35">
        <v>0</v>
      </c>
      <c r="E39" s="36"/>
      <c r="F39" s="35">
        <f t="shared" si="2"/>
        <v>0</v>
      </c>
      <c r="G39" s="37"/>
    </row>
    <row r="40" spans="1:7">
      <c r="A40" s="34" t="s">
        <v>27</v>
      </c>
      <c r="B40" s="47" t="s">
        <v>6</v>
      </c>
      <c r="C40" s="35">
        <v>2396447</v>
      </c>
      <c r="D40" s="35">
        <v>949710</v>
      </c>
      <c r="E40" s="36">
        <f t="shared" si="0"/>
        <v>252.33460740647143</v>
      </c>
      <c r="F40" s="35">
        <f t="shared" si="2"/>
        <v>1013340.57</v>
      </c>
      <c r="G40" s="37">
        <f>C40/F40*100</f>
        <v>236.48979138375958</v>
      </c>
    </row>
    <row r="41" spans="1:7">
      <c r="A41" s="38" t="s">
        <v>18</v>
      </c>
      <c r="B41" s="41"/>
      <c r="C41" s="40"/>
      <c r="D41" s="40"/>
      <c r="E41" s="36"/>
      <c r="F41" s="35">
        <f t="shared" si="2"/>
        <v>0</v>
      </c>
      <c r="G41" s="37"/>
    </row>
    <row r="42" spans="1:7">
      <c r="A42" s="34" t="s">
        <v>40</v>
      </c>
      <c r="B42" s="47" t="s">
        <v>6</v>
      </c>
      <c r="C42" s="35">
        <v>1435965</v>
      </c>
      <c r="D42" s="35">
        <v>549286</v>
      </c>
      <c r="E42" s="36">
        <f t="shared" si="0"/>
        <v>261.42392123593174</v>
      </c>
      <c r="F42" s="35">
        <f>D42*1.067</f>
        <v>586088.16200000001</v>
      </c>
      <c r="G42" s="37">
        <f>C42/F42*100</f>
        <v>245.00836104585915</v>
      </c>
    </row>
    <row r="43" spans="1:7">
      <c r="A43" s="34" t="s">
        <v>41</v>
      </c>
      <c r="B43" s="47" t="s">
        <v>6</v>
      </c>
      <c r="C43" s="35">
        <v>0</v>
      </c>
      <c r="D43" s="35">
        <v>33782</v>
      </c>
      <c r="E43" s="36">
        <f t="shared" si="0"/>
        <v>0</v>
      </c>
      <c r="F43" s="35">
        <f t="shared" si="2"/>
        <v>36045.394</v>
      </c>
      <c r="G43" s="37">
        <v>0</v>
      </c>
    </row>
    <row r="44" spans="1:7">
      <c r="A44" s="34" t="s">
        <v>42</v>
      </c>
      <c r="B44" s="47" t="s">
        <v>6</v>
      </c>
      <c r="C44" s="35">
        <v>9938</v>
      </c>
      <c r="D44" s="35">
        <v>10085</v>
      </c>
      <c r="E44" s="36">
        <f t="shared" si="0"/>
        <v>98.542389687654932</v>
      </c>
      <c r="F44" s="35">
        <f t="shared" si="2"/>
        <v>10760.695</v>
      </c>
      <c r="G44" s="37">
        <f>C44/F44*100</f>
        <v>92.354629510454487</v>
      </c>
    </row>
    <row r="45" spans="1:7">
      <c r="A45" s="34" t="s">
        <v>43</v>
      </c>
      <c r="B45" s="47" t="s">
        <v>6</v>
      </c>
      <c r="C45" s="35">
        <v>0</v>
      </c>
      <c r="D45" s="35">
        <v>48079</v>
      </c>
      <c r="E45" s="36">
        <f t="shared" si="0"/>
        <v>0</v>
      </c>
      <c r="F45" s="35">
        <f t="shared" si="2"/>
        <v>51300.292999999998</v>
      </c>
      <c r="G45" s="37">
        <v>0</v>
      </c>
    </row>
    <row r="46" spans="1:7">
      <c r="A46" s="34" t="s">
        <v>44</v>
      </c>
      <c r="B46" s="47" t="s">
        <v>6</v>
      </c>
      <c r="C46" s="44">
        <v>246633</v>
      </c>
      <c r="D46" s="44">
        <v>250946</v>
      </c>
      <c r="E46" s="36">
        <f t="shared" si="0"/>
        <v>98.281303547376737</v>
      </c>
      <c r="F46" s="35">
        <f t="shared" si="2"/>
        <v>267759.38199999998</v>
      </c>
      <c r="G46" s="37">
        <f>C46/F46*100</f>
        <v>92.109937720128144</v>
      </c>
    </row>
    <row r="47" spans="1:7">
      <c r="A47" s="34" t="s">
        <v>45</v>
      </c>
      <c r="B47" s="47" t="s">
        <v>6</v>
      </c>
      <c r="C47" s="35">
        <v>703911</v>
      </c>
      <c r="D47" s="35">
        <v>57532</v>
      </c>
      <c r="E47" s="36">
        <f t="shared" si="0"/>
        <v>1223.5121323785024</v>
      </c>
      <c r="F47" s="35">
        <f t="shared" si="2"/>
        <v>61386.644</v>
      </c>
      <c r="G47" s="37">
        <v>0</v>
      </c>
    </row>
    <row r="48" spans="1:7" ht="30">
      <c r="A48" s="34" t="s">
        <v>53</v>
      </c>
      <c r="B48" s="47" t="s">
        <v>6</v>
      </c>
      <c r="C48" s="35">
        <v>1317105</v>
      </c>
      <c r="D48" s="35">
        <v>560484</v>
      </c>
      <c r="E48" s="36">
        <f t="shared" si="0"/>
        <v>234.99421928190634</v>
      </c>
      <c r="F48" s="35">
        <f t="shared" si="2"/>
        <v>598036.42799999996</v>
      </c>
      <c r="G48" s="37">
        <f>C48/F48*100</f>
        <v>220.23825612174917</v>
      </c>
    </row>
    <row r="49" spans="1:9">
      <c r="A49" s="38" t="s">
        <v>18</v>
      </c>
      <c r="B49" s="41"/>
      <c r="C49" s="40"/>
      <c r="D49" s="40"/>
      <c r="E49" s="36"/>
      <c r="F49" s="35">
        <f t="shared" si="2"/>
        <v>0</v>
      </c>
      <c r="G49" s="37"/>
    </row>
    <row r="50" spans="1:9">
      <c r="A50" s="34" t="s">
        <v>46</v>
      </c>
      <c r="B50" s="47" t="s">
        <v>6</v>
      </c>
      <c r="C50" s="35">
        <v>159825</v>
      </c>
      <c r="D50" s="35">
        <v>270100</v>
      </c>
      <c r="E50" s="36">
        <f t="shared" si="0"/>
        <v>59.172528693076643</v>
      </c>
      <c r="F50" s="35">
        <f t="shared" si="2"/>
        <v>288196.7</v>
      </c>
      <c r="G50" s="37">
        <f>C50/F50*100</f>
        <v>55.456915363708191</v>
      </c>
    </row>
    <row r="51" spans="1:9">
      <c r="A51" s="34" t="s">
        <v>47</v>
      </c>
      <c r="B51" s="47" t="s">
        <v>6</v>
      </c>
      <c r="C51" s="35">
        <v>54280</v>
      </c>
      <c r="D51" s="35">
        <v>61800</v>
      </c>
      <c r="E51" s="36">
        <f>C51/D51*100</f>
        <v>87.831715210355981</v>
      </c>
      <c r="F51" s="35">
        <f t="shared" si="2"/>
        <v>65940.599999999991</v>
      </c>
      <c r="G51" s="37">
        <f>C51/F51*100</f>
        <v>82.316509100614809</v>
      </c>
    </row>
    <row r="52" spans="1:9">
      <c r="A52" s="34" t="s">
        <v>48</v>
      </c>
      <c r="B52" s="47" t="s">
        <v>6</v>
      </c>
      <c r="C52" s="35">
        <v>0</v>
      </c>
      <c r="D52" s="35">
        <v>0</v>
      </c>
      <c r="E52" s="36">
        <v>0</v>
      </c>
      <c r="F52" s="35">
        <v>0</v>
      </c>
      <c r="G52" s="37">
        <v>0</v>
      </c>
    </row>
    <row r="53" spans="1:9">
      <c r="A53" s="34" t="s">
        <v>49</v>
      </c>
      <c r="B53" s="47" t="s">
        <v>6</v>
      </c>
      <c r="C53" s="35">
        <v>79604</v>
      </c>
      <c r="D53" s="35">
        <v>78639</v>
      </c>
      <c r="E53" s="36">
        <v>101.2</v>
      </c>
      <c r="F53" s="35">
        <v>82571</v>
      </c>
      <c r="G53" s="37">
        <v>96.4</v>
      </c>
      <c r="I53" s="50"/>
    </row>
    <row r="54" spans="1:9">
      <c r="A54" s="38" t="s">
        <v>18</v>
      </c>
      <c r="B54" s="47"/>
      <c r="C54" s="35"/>
      <c r="D54" s="35"/>
      <c r="E54" s="36"/>
      <c r="F54" s="35">
        <f t="shared" si="2"/>
        <v>0</v>
      </c>
      <c r="G54" s="37"/>
    </row>
    <row r="55" spans="1:9">
      <c r="A55" s="34" t="s">
        <v>77</v>
      </c>
      <c r="B55" s="47" t="s">
        <v>6</v>
      </c>
      <c r="C55" s="35">
        <v>4217</v>
      </c>
      <c r="D55" s="35">
        <v>25317</v>
      </c>
      <c r="E55" s="36">
        <f t="shared" si="0"/>
        <v>16.656791878974602</v>
      </c>
      <c r="F55" s="35">
        <f t="shared" si="2"/>
        <v>27013.238999999998</v>
      </c>
      <c r="G55" s="37">
        <f>C55/F55*100</f>
        <v>15.610863991541335</v>
      </c>
    </row>
    <row r="56" spans="1:9">
      <c r="A56" s="34" t="s">
        <v>59</v>
      </c>
      <c r="B56" s="47" t="s">
        <v>6</v>
      </c>
      <c r="C56" s="35">
        <v>9725</v>
      </c>
      <c r="D56" s="35">
        <v>7593</v>
      </c>
      <c r="E56" s="36">
        <f t="shared" si="0"/>
        <v>128.07849334913737</v>
      </c>
      <c r="F56" s="35">
        <f t="shared" si="2"/>
        <v>8101.7309999999998</v>
      </c>
      <c r="G56" s="37">
        <f>C56/F56*100</f>
        <v>120.03607624099098</v>
      </c>
    </row>
    <row r="57" spans="1:9">
      <c r="A57" s="34" t="s">
        <v>60</v>
      </c>
      <c r="B57" s="47" t="s">
        <v>6</v>
      </c>
      <c r="C57" s="35">
        <v>2386</v>
      </c>
      <c r="D57" s="35">
        <v>3344</v>
      </c>
      <c r="E57" s="36">
        <f t="shared" si="0"/>
        <v>71.351674641148321</v>
      </c>
      <c r="F57" s="35">
        <f t="shared" si="2"/>
        <v>3568.0479999999998</v>
      </c>
      <c r="G57" s="37">
        <f>C57/F57*100</f>
        <v>66.871297695546701</v>
      </c>
    </row>
    <row r="58" spans="1:9">
      <c r="A58" s="34" t="s">
        <v>38</v>
      </c>
      <c r="B58" s="47" t="s">
        <v>6</v>
      </c>
      <c r="C58" s="35">
        <v>1007068</v>
      </c>
      <c r="D58" s="35">
        <v>113173</v>
      </c>
      <c r="E58" s="36">
        <f t="shared" si="0"/>
        <v>889.84828536841826</v>
      </c>
      <c r="F58" s="35">
        <f t="shared" si="2"/>
        <v>120755.591</v>
      </c>
      <c r="G58" s="37">
        <f>C58/F58*100</f>
        <v>833.97215123563092</v>
      </c>
    </row>
    <row r="59" spans="1:9">
      <c r="A59" s="1" t="s">
        <v>67</v>
      </c>
      <c r="B59" s="1"/>
      <c r="C59" s="1"/>
      <c r="D59" s="1"/>
      <c r="E59" s="1"/>
      <c r="F59" s="1"/>
      <c r="G59" s="1"/>
      <c r="H59" s="1"/>
    </row>
    <row r="60" spans="1:9">
      <c r="A60" s="1" t="s">
        <v>76</v>
      </c>
      <c r="B60" s="1"/>
      <c r="C60" s="1"/>
      <c r="D60" s="1"/>
      <c r="E60" s="1"/>
      <c r="F60" s="1"/>
      <c r="G60" s="1"/>
      <c r="H60" s="1"/>
    </row>
    <row r="61" spans="1:9">
      <c r="A61" s="1" t="s">
        <v>69</v>
      </c>
      <c r="B61" s="1"/>
      <c r="C61" s="1"/>
      <c r="D61" s="1"/>
      <c r="E61" s="1"/>
      <c r="F61" s="1"/>
      <c r="G61" s="1"/>
      <c r="H61" s="1"/>
    </row>
    <row r="62" spans="1:9" ht="15.75">
      <c r="A62" s="2"/>
    </row>
    <row r="63" spans="1:9" ht="38.25" customHeight="1">
      <c r="A63" s="52" t="s">
        <v>71</v>
      </c>
      <c r="B63" s="52"/>
      <c r="F63" s="53" t="s">
        <v>72</v>
      </c>
      <c r="G63" s="53"/>
    </row>
  </sheetData>
  <mergeCells count="8">
    <mergeCell ref="A63:B63"/>
    <mergeCell ref="F63:G63"/>
    <mergeCell ref="A1:G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I кв.</vt:lpstr>
      <vt:lpstr>2016 9 мес-в Юсупов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2018-11-08T14:16:12Z</cp:lastPrinted>
  <dcterms:created xsi:type="dcterms:W3CDTF">2012-11-09T09:06:26Z</dcterms:created>
  <dcterms:modified xsi:type="dcterms:W3CDTF">2019-02-27T09:47:47Z</dcterms:modified>
</cp:coreProperties>
</file>