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'Лист1'!$A$1:$D$50</definedName>
  </definedNames>
  <calcPr fullCalcOnLoad="1"/>
</workbook>
</file>

<file path=xl/sharedStrings.xml><?xml version="1.0" encoding="utf-8"?>
<sst xmlns="http://schemas.openxmlformats.org/spreadsheetml/2006/main" count="69" uniqueCount="67">
  <si>
    <t>Утверждена: на общем собрании собственников  дома № 28</t>
  </si>
  <si>
    <t xml:space="preserve"> по ул. 1-я Набережная, 28  от «25» января 2014г.</t>
  </si>
  <si>
    <t>СМЕТА РАСХОДОВ</t>
  </si>
  <si>
    <t xml:space="preserve">На 2014 год.  </t>
  </si>
  <si>
    <t>Общая площадь жилых помещений — 4323,6 кв.м.</t>
  </si>
  <si>
    <t>Тариф на содержание и ремонт помещений общего пользования         14 руб. 67 коп. за 1 кв. м.</t>
  </si>
  <si>
    <t>Тариф на текущий ремонт помещений общего пользования — 2руб. 50 коп за 1 кв. м.</t>
  </si>
  <si>
    <t>ЕРКЦ  - 0,82 руб. за 1 кв.м.</t>
  </si>
  <si>
    <t>№ п/п</t>
  </si>
  <si>
    <t>Статьи расходов в месяц</t>
  </si>
  <si>
    <t>Расход в месяц на дом (руб.)</t>
  </si>
  <si>
    <t>Расход в месяц на 1 кв. м. (руб.)</t>
  </si>
  <si>
    <t>Содержание персонала</t>
  </si>
  <si>
    <t>1.1</t>
  </si>
  <si>
    <t>Зарплата персонала</t>
  </si>
  <si>
    <t>1.1.1</t>
  </si>
  <si>
    <t>Вознаграждение председателю</t>
  </si>
  <si>
    <t>1.1.2.</t>
  </si>
  <si>
    <t>Зарплата бухгалтера</t>
  </si>
  <si>
    <t>1.1.3.</t>
  </si>
  <si>
    <t>Зарплата управляющего</t>
  </si>
  <si>
    <t>1.1.4.</t>
  </si>
  <si>
    <t>Зарплата уборщика лестничных клеток</t>
  </si>
  <si>
    <t>1.1.5.</t>
  </si>
  <si>
    <t>Зарплата дворника</t>
  </si>
  <si>
    <t>ИТОГО:</t>
  </si>
  <si>
    <t>1.2.</t>
  </si>
  <si>
    <t>Отчисления с ФОТ-30,2% (ПФ-22%+ФСС РФ-2,9%+ОМС 5,1%+НС и ПЗ-0,2%</t>
  </si>
  <si>
    <t>1.3.</t>
  </si>
  <si>
    <t>Прочие расходы (услуги банка, канц. товары, сдача отчетности по интернету, обсл. компьютера, почтовые расходы и др.)</t>
  </si>
  <si>
    <t>2.</t>
  </si>
  <si>
    <t>Содержание оборудования и МОП</t>
  </si>
  <si>
    <t>2.1.</t>
  </si>
  <si>
    <t>Освещение мест общего пользования</t>
  </si>
  <si>
    <t>2.2.</t>
  </si>
  <si>
    <t>Обслуживание систем газоснабжения</t>
  </si>
  <si>
    <t>2.3.</t>
  </si>
  <si>
    <t>Подготовка к отопительному сезону</t>
  </si>
  <si>
    <t>2.3.1</t>
  </si>
  <si>
    <t>Испытание водонагревателя</t>
  </si>
  <si>
    <t>2.3.2.</t>
  </si>
  <si>
    <t>Ревизия ВРУ, изм. соп. Изоляции</t>
  </si>
  <si>
    <t>2.3.3.</t>
  </si>
  <si>
    <t>Промывка СЦО (коллекторы)</t>
  </si>
  <si>
    <t>2.3.4.</t>
  </si>
  <si>
    <t>Промывка СЦО (стояки)</t>
  </si>
  <si>
    <t>2.3.5.</t>
  </si>
  <si>
    <t>Обследование дымоходов (84 шт.)</t>
  </si>
  <si>
    <t>2.4.</t>
  </si>
  <si>
    <t>Дезинсекция, дератизация подвалов</t>
  </si>
  <si>
    <t>2.5.</t>
  </si>
  <si>
    <t>Аварийное обслуживание</t>
  </si>
  <si>
    <t>2.6.</t>
  </si>
  <si>
    <t>Обслуж. прибора учета тепловой энергии</t>
  </si>
  <si>
    <t>2.7.</t>
  </si>
  <si>
    <t>Техническое обсл.трубопров. и арматуры</t>
  </si>
  <si>
    <t>2.8.</t>
  </si>
  <si>
    <t>Юридические услуги</t>
  </si>
  <si>
    <t>Всего по содержанию:</t>
  </si>
  <si>
    <t>3.</t>
  </si>
  <si>
    <t>Текущий ремонт</t>
  </si>
  <si>
    <t>Итого содержание и текущий ремонт:</t>
  </si>
  <si>
    <t>4.</t>
  </si>
  <si>
    <t>Услуги ЕРКЦ, 4,8%</t>
  </si>
  <si>
    <t>Всего по смете:</t>
  </si>
  <si>
    <t>Председатель собрания</t>
  </si>
  <si>
    <t>Секретарь собрания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</si>
</sst>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5">
    <font>
      <sz val="10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left" vertical="center"/>
    </xf>
    <xf numFmtId="164" fontId="2" fillId="0" borderId="0" xfId="0" applyFont="1" applyBorder="1" applyAlignment="1">
      <alignment horizontal="center" vertical="center"/>
    </xf>
    <xf numFmtId="164" fontId="0" fillId="0" borderId="0" xfId="0" applyAlignment="1">
      <alignment horizontal="left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left" vertical="center"/>
    </xf>
    <xf numFmtId="164" fontId="1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5" fontId="1" fillId="0" borderId="1" xfId="0" applyNumberFormat="1" applyFont="1" applyBorder="1" applyAlignment="1">
      <alignment/>
    </xf>
    <xf numFmtId="164" fontId="1" fillId="0" borderId="1" xfId="0" applyFont="1" applyBorder="1" applyAlignment="1">
      <alignment/>
    </xf>
    <xf numFmtId="166" fontId="1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right"/>
    </xf>
    <xf numFmtId="164" fontId="0" fillId="0" borderId="1" xfId="0" applyBorder="1" applyAlignment="1">
      <alignment/>
    </xf>
    <xf numFmtId="166" fontId="4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wrapText="1"/>
    </xf>
    <xf numFmtId="164" fontId="1" fillId="0" borderId="1" xfId="0" applyFont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right" vertical="center"/>
    </xf>
    <xf numFmtId="164" fontId="1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/>
    </xf>
    <xf numFmtId="164" fontId="4" fillId="0" borderId="1" xfId="0" applyFont="1" applyBorder="1" applyAlignment="1">
      <alignment horizontal="justify" wrapText="1"/>
    </xf>
    <xf numFmtId="164" fontId="4" fillId="0" borderId="1" xfId="0" applyFont="1" applyBorder="1" applyAlignment="1">
      <alignment wrapText="1"/>
    </xf>
    <xf numFmtId="166" fontId="3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 wrapText="1"/>
    </xf>
    <xf numFmtId="165" fontId="3" fillId="0" borderId="0" xfId="0" applyNumberFormat="1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10">
      <selection activeCell="E40" sqref="E40"/>
    </sheetView>
  </sheetViews>
  <sheetFormatPr defaultColWidth="11.421875" defaultRowHeight="12.75"/>
  <cols>
    <col min="1" max="1" width="6.421875" style="0" customWidth="1"/>
    <col min="2" max="2" width="45.28125" style="0" customWidth="1"/>
    <col min="3" max="3" width="18.7109375" style="0" customWidth="1"/>
    <col min="4" max="4" width="16.7109375" style="0" customWidth="1"/>
    <col min="5" max="16384" width="11.57421875" style="0" customWidth="1"/>
  </cols>
  <sheetData>
    <row r="1" ht="15">
      <c r="B1" s="1" t="s">
        <v>0</v>
      </c>
    </row>
    <row r="2" spans="2:3" ht="15">
      <c r="B2" s="2" t="s">
        <v>1</v>
      </c>
      <c r="C2" s="2"/>
    </row>
    <row r="4" spans="1:5" ht="17.25">
      <c r="A4" s="3" t="s">
        <v>2</v>
      </c>
      <c r="B4" s="3"/>
      <c r="C4" s="3"/>
      <c r="D4" s="3"/>
      <c r="E4" s="4"/>
    </row>
    <row r="5" spans="2:4" ht="13.5">
      <c r="B5" s="5" t="s">
        <v>3</v>
      </c>
      <c r="C5" s="5"/>
      <c r="D5" s="5"/>
    </row>
    <row r="6" spans="1:4" ht="13.5">
      <c r="A6" s="6" t="s">
        <v>4</v>
      </c>
      <c r="B6" s="6"/>
      <c r="C6" s="6"/>
      <c r="D6" s="6"/>
    </row>
    <row r="7" spans="1:4" ht="13.5">
      <c r="A7" s="6" t="s">
        <v>5</v>
      </c>
      <c r="B7" s="6"/>
      <c r="C7" s="6"/>
      <c r="D7" s="6"/>
    </row>
    <row r="8" spans="1:4" ht="13.5">
      <c r="A8" s="6" t="s">
        <v>6</v>
      </c>
      <c r="B8" s="6"/>
      <c r="C8" s="6"/>
      <c r="D8" s="6"/>
    </row>
    <row r="9" spans="1:3" ht="13.5">
      <c r="A9" s="6" t="s">
        <v>7</v>
      </c>
      <c r="B9" s="6"/>
      <c r="C9" s="6"/>
    </row>
    <row r="10" spans="1:4" ht="12" customHeight="1">
      <c r="A10" s="7" t="s">
        <v>8</v>
      </c>
      <c r="B10" s="7" t="s">
        <v>9</v>
      </c>
      <c r="C10" s="7" t="s">
        <v>10</v>
      </c>
      <c r="D10" s="7" t="s">
        <v>11</v>
      </c>
    </row>
    <row r="11" spans="1:4" ht="13.5">
      <c r="A11" s="7"/>
      <c r="B11" s="7"/>
      <c r="C11" s="7"/>
      <c r="D11" s="7"/>
    </row>
    <row r="12" spans="1:4" ht="13.5">
      <c r="A12" s="7"/>
      <c r="B12" s="7"/>
      <c r="C12" s="7"/>
      <c r="D12" s="7"/>
    </row>
    <row r="13" spans="1:4" ht="16.5">
      <c r="A13" s="8">
        <v>1</v>
      </c>
      <c r="B13" s="9" t="s">
        <v>12</v>
      </c>
      <c r="C13" s="8"/>
      <c r="D13" s="8"/>
    </row>
    <row r="14" spans="1:4" ht="15">
      <c r="A14" s="10" t="s">
        <v>13</v>
      </c>
      <c r="B14" s="11" t="s">
        <v>14</v>
      </c>
      <c r="C14" s="11"/>
      <c r="D14" s="11"/>
    </row>
    <row r="15" spans="1:4" s="1" customFormat="1" ht="15">
      <c r="A15" s="10" t="s">
        <v>15</v>
      </c>
      <c r="B15" s="11" t="s">
        <v>16</v>
      </c>
      <c r="C15" s="12">
        <v>7500</v>
      </c>
      <c r="D15" s="12">
        <f>C15/4323.6</f>
        <v>1.7346655564807103</v>
      </c>
    </row>
    <row r="16" spans="1:4" s="1" customFormat="1" ht="15">
      <c r="A16" s="10" t="s">
        <v>17</v>
      </c>
      <c r="B16" s="11" t="s">
        <v>18</v>
      </c>
      <c r="C16" s="12">
        <v>6000</v>
      </c>
      <c r="D16" s="12">
        <f>C16/4323.6</f>
        <v>1.3877324451845683</v>
      </c>
    </row>
    <row r="17" spans="1:4" s="1" customFormat="1" ht="15">
      <c r="A17" s="10" t="s">
        <v>19</v>
      </c>
      <c r="B17" s="11" t="s">
        <v>20</v>
      </c>
      <c r="C17" s="12">
        <v>5000</v>
      </c>
      <c r="D17" s="12">
        <f>C17/4323.6</f>
        <v>1.1564437043204736</v>
      </c>
    </row>
    <row r="18" spans="1:4" s="1" customFormat="1" ht="15">
      <c r="A18" s="10" t="s">
        <v>21</v>
      </c>
      <c r="B18" s="11" t="s">
        <v>22</v>
      </c>
      <c r="C18" s="13">
        <v>6000</v>
      </c>
      <c r="D18" s="12">
        <f>C18/4323.6</f>
        <v>1.3877324451845683</v>
      </c>
    </row>
    <row r="19" spans="1:4" s="1" customFormat="1" ht="15">
      <c r="A19" s="10" t="s">
        <v>23</v>
      </c>
      <c r="B19" s="11" t="s">
        <v>24</v>
      </c>
      <c r="C19" s="12">
        <v>5000</v>
      </c>
      <c r="D19" s="12">
        <f>C19/4323.6</f>
        <v>1.1564437043204736</v>
      </c>
    </row>
    <row r="20" spans="1:4" ht="16.5">
      <c r="A20" s="14"/>
      <c r="B20" s="9" t="s">
        <v>25</v>
      </c>
      <c r="C20" s="15">
        <f>SUM(C15:C19)</f>
        <v>29500</v>
      </c>
      <c r="D20" s="15">
        <f>SUM(D15:D19)</f>
        <v>6.823017855490794</v>
      </c>
    </row>
    <row r="21" spans="1:4" ht="14.25" customHeight="1">
      <c r="A21" s="16" t="s">
        <v>26</v>
      </c>
      <c r="B21" s="17" t="s">
        <v>27</v>
      </c>
      <c r="C21" s="18">
        <f>C20*0.302</f>
        <v>8909</v>
      </c>
      <c r="D21" s="18">
        <f>C21/4323.6</f>
        <v>2.06055139235822</v>
      </c>
    </row>
    <row r="22" spans="1:4" ht="15">
      <c r="A22" s="16"/>
      <c r="B22" s="17"/>
      <c r="C22" s="18">
        <f>SUM(C21:C21)</f>
        <v>8909</v>
      </c>
      <c r="D22" s="18"/>
    </row>
    <row r="23" spans="1:4" ht="40.5">
      <c r="A23" s="10" t="s">
        <v>28</v>
      </c>
      <c r="B23" s="19" t="s">
        <v>29</v>
      </c>
      <c r="C23" s="12">
        <v>2000</v>
      </c>
      <c r="D23" s="12">
        <f>C23/4323.6</f>
        <v>0.4625774817281894</v>
      </c>
    </row>
    <row r="24" spans="1:4" ht="16.5">
      <c r="A24" s="20"/>
      <c r="B24" s="21" t="s">
        <v>25</v>
      </c>
      <c r="C24" s="15">
        <f>C20+C21+C23</f>
        <v>40409</v>
      </c>
      <c r="D24" s="15">
        <f>C24/4323.6</f>
        <v>9.346146729577203</v>
      </c>
    </row>
    <row r="25" spans="1:4" ht="16.5">
      <c r="A25" s="20" t="s">
        <v>30</v>
      </c>
      <c r="B25" s="22" t="s">
        <v>31</v>
      </c>
      <c r="C25" s="23"/>
      <c r="D25" s="23"/>
    </row>
    <row r="26" spans="1:4" ht="15">
      <c r="A26" s="10" t="s">
        <v>32</v>
      </c>
      <c r="B26" s="11" t="s">
        <v>33</v>
      </c>
      <c r="C26" s="12">
        <v>1000</v>
      </c>
      <c r="D26" s="12">
        <f>C26/4323.6</f>
        <v>0.2312887408640947</v>
      </c>
    </row>
    <row r="27" spans="1:4" ht="15">
      <c r="A27" s="10" t="s">
        <v>34</v>
      </c>
      <c r="B27" s="11" t="s">
        <v>35</v>
      </c>
      <c r="C27" s="11">
        <v>299.36</v>
      </c>
      <c r="D27" s="12">
        <f>C27/4323.6</f>
        <v>0.0692385974650754</v>
      </c>
    </row>
    <row r="28" spans="1:4" ht="15">
      <c r="A28" s="10" t="s">
        <v>36</v>
      </c>
      <c r="B28" s="11" t="s">
        <v>37</v>
      </c>
      <c r="C28" s="11"/>
      <c r="D28" s="11"/>
    </row>
    <row r="29" spans="1:4" ht="15">
      <c r="A29" s="10" t="s">
        <v>38</v>
      </c>
      <c r="B29" s="11" t="s">
        <v>39</v>
      </c>
      <c r="C29" s="12">
        <v>783.17</v>
      </c>
      <c r="D29" s="12">
        <f>C29/4323.6</f>
        <v>0.18113840318253305</v>
      </c>
    </row>
    <row r="30" spans="1:4" ht="15">
      <c r="A30" s="10" t="s">
        <v>40</v>
      </c>
      <c r="B30" s="11" t="s">
        <v>41</v>
      </c>
      <c r="C30" s="12">
        <v>625.73</v>
      </c>
      <c r="D30" s="12">
        <f>C30/4323.6</f>
        <v>0.14472430382089</v>
      </c>
    </row>
    <row r="31" spans="1:4" ht="15">
      <c r="A31" s="10" t="s">
        <v>42</v>
      </c>
      <c r="B31" s="11" t="s">
        <v>43</v>
      </c>
      <c r="C31" s="12">
        <v>821.08</v>
      </c>
      <c r="D31" s="12">
        <f>C31/4323.6</f>
        <v>0.1899065593486909</v>
      </c>
    </row>
    <row r="32" spans="1:4" ht="15">
      <c r="A32" s="10" t="s">
        <v>44</v>
      </c>
      <c r="B32" s="11" t="s">
        <v>45</v>
      </c>
      <c r="C32" s="12">
        <v>2053.67</v>
      </c>
      <c r="D32" s="12">
        <f>C32/4323.6</f>
        <v>0.47499074845036543</v>
      </c>
    </row>
    <row r="33" spans="1:4" ht="15">
      <c r="A33" s="10" t="s">
        <v>46</v>
      </c>
      <c r="B33" s="11" t="s">
        <v>47</v>
      </c>
      <c r="C33" s="12">
        <v>425</v>
      </c>
      <c r="D33" s="12">
        <f>C33/4323.6</f>
        <v>0.09829771486724026</v>
      </c>
    </row>
    <row r="34" spans="1:4" ht="15">
      <c r="A34" s="10" t="s">
        <v>48</v>
      </c>
      <c r="B34" s="11" t="s">
        <v>49</v>
      </c>
      <c r="C34" s="12">
        <v>1134.23</v>
      </c>
      <c r="D34" s="12">
        <f>C34/4323.6</f>
        <v>0.26233462855028217</v>
      </c>
    </row>
    <row r="35" spans="1:4" ht="15">
      <c r="A35" s="10" t="s">
        <v>50</v>
      </c>
      <c r="B35" s="11" t="s">
        <v>51</v>
      </c>
      <c r="C35" s="12">
        <v>1500</v>
      </c>
      <c r="D35" s="12">
        <f>C35/4323.6</f>
        <v>0.34693311129614207</v>
      </c>
    </row>
    <row r="36" spans="1:4" ht="15">
      <c r="A36" s="10" t="s">
        <v>52</v>
      </c>
      <c r="B36" s="11" t="s">
        <v>53</v>
      </c>
      <c r="C36" s="12">
        <v>1753</v>
      </c>
      <c r="D36" s="12">
        <f>C36/4323.6</f>
        <v>0.40544916273475806</v>
      </c>
    </row>
    <row r="37" spans="1:4" ht="15">
      <c r="A37" s="10" t="s">
        <v>54</v>
      </c>
      <c r="B37" s="11" t="s">
        <v>55</v>
      </c>
      <c r="C37" s="12">
        <f>D37*4323.6</f>
        <v>7047.468000000001</v>
      </c>
      <c r="D37" s="12">
        <v>1.63</v>
      </c>
    </row>
    <row r="38" spans="1:4" ht="15">
      <c r="A38" s="10" t="s">
        <v>56</v>
      </c>
      <c r="B38" s="11" t="s">
        <v>57</v>
      </c>
      <c r="C38" s="24">
        <v>1700</v>
      </c>
      <c r="D38" s="12">
        <f>C38/4323.6</f>
        <v>0.39319085946896104</v>
      </c>
    </row>
    <row r="39" spans="1:4" ht="16.5">
      <c r="A39" s="20"/>
      <c r="B39" s="9" t="s">
        <v>25</v>
      </c>
      <c r="C39" s="15">
        <f>SUM(C26:C38)</f>
        <v>19142.708</v>
      </c>
      <c r="D39" s="15">
        <f>SUM(D26:D38)</f>
        <v>4.427492830049033</v>
      </c>
    </row>
    <row r="40" spans="1:4" ht="16.5">
      <c r="A40" s="20"/>
      <c r="B40" s="9" t="s">
        <v>58</v>
      </c>
      <c r="C40" s="15">
        <f>C24+C39</f>
        <v>59551.708</v>
      </c>
      <c r="D40" s="15">
        <f>D24+D39</f>
        <v>13.773639559626236</v>
      </c>
    </row>
    <row r="41" spans="1:4" ht="15">
      <c r="A41" s="10" t="s">
        <v>59</v>
      </c>
      <c r="B41" s="11" t="s">
        <v>60</v>
      </c>
      <c r="C41" s="24">
        <f>D41*4323.6</f>
        <v>14700.240000000002</v>
      </c>
      <c r="D41" s="12">
        <v>3.4</v>
      </c>
    </row>
    <row r="42" spans="1:4" ht="16.5">
      <c r="A42" s="20"/>
      <c r="B42" s="8" t="s">
        <v>61</v>
      </c>
      <c r="C42" s="15">
        <f>SUM(C40:C41)</f>
        <v>74251.948</v>
      </c>
      <c r="D42" s="15">
        <f>SUM(D40:D41)</f>
        <v>17.173639559626235</v>
      </c>
    </row>
    <row r="43" spans="1:4" ht="15">
      <c r="A43" s="10" t="s">
        <v>62</v>
      </c>
      <c r="B43" s="11" t="s">
        <v>63</v>
      </c>
      <c r="C43" s="12">
        <f>C42*0.048</f>
        <v>3564.0935040000004</v>
      </c>
      <c r="D43" s="12">
        <f>C43/4323.6</f>
        <v>0.8243346988620595</v>
      </c>
    </row>
    <row r="44" spans="1:4" ht="16.5">
      <c r="A44" s="20"/>
      <c r="B44" s="8" t="s">
        <v>64</v>
      </c>
      <c r="C44" s="15">
        <f>C42+C43</f>
        <v>77816.04150400001</v>
      </c>
      <c r="D44" s="15">
        <f>SUM(D42:D43)</f>
        <v>17.997974258488295</v>
      </c>
    </row>
    <row r="45" spans="1:4" ht="16.5">
      <c r="A45" s="25" t="s">
        <v>65</v>
      </c>
      <c r="B45" s="25"/>
      <c r="C45" s="25"/>
      <c r="D45" s="25"/>
    </row>
    <row r="46" spans="1:4" ht="15">
      <c r="A46" s="25" t="s">
        <v>66</v>
      </c>
      <c r="B46" s="25"/>
      <c r="C46" s="25"/>
      <c r="D46" s="25"/>
    </row>
  </sheetData>
  <sheetProtection selectLockedCells="1" selectUnlockedCells="1"/>
  <mergeCells count="16">
    <mergeCell ref="B2:C2"/>
    <mergeCell ref="A4:D4"/>
    <mergeCell ref="B5:D5"/>
    <mergeCell ref="A6:D6"/>
    <mergeCell ref="A7:D7"/>
    <mergeCell ref="A8:D8"/>
    <mergeCell ref="A9:C9"/>
    <mergeCell ref="A10:A12"/>
    <mergeCell ref="B10:B12"/>
    <mergeCell ref="C10:C12"/>
    <mergeCell ref="D10:D12"/>
    <mergeCell ref="B21:B22"/>
    <mergeCell ref="C21:C22"/>
    <mergeCell ref="D21:D22"/>
    <mergeCell ref="A45:D45"/>
    <mergeCell ref="A46:D46"/>
  </mergeCells>
  <printOptions/>
  <pageMargins left="0.8659722222222223" right="0.5118055555555555" top="0.7374999999999999" bottom="0.6590277777777778" header="0.4722222222222222" footer="0.393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igor </cp:lastModifiedBy>
  <cp:lastPrinted>2013-01-05T06:13:21Z</cp:lastPrinted>
  <dcterms:created xsi:type="dcterms:W3CDTF">2012-12-12T18:24:07Z</dcterms:created>
  <dcterms:modified xsi:type="dcterms:W3CDTF">2014-01-23T16:04:18Z</dcterms:modified>
  <cp:category/>
  <cp:version/>
  <cp:contentType/>
  <cp:contentStatus/>
  <cp:revision>36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