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11445" firstSheet="6" activeTab="6"/>
  </bookViews>
  <sheets>
    <sheet name="2014 I кв." sheetId="8" state="hidden" r:id="rId1"/>
    <sheet name="2013" sheetId="7" r:id="rId2"/>
    <sheet name="2013 III кв." sheetId="6" r:id="rId3"/>
    <sheet name="2013 II кв." sheetId="5" r:id="rId4"/>
    <sheet name="2012" sheetId="4" r:id="rId5"/>
    <sheet name="2014 годовой Юсупов" sheetId="9" r:id="rId6"/>
    <sheet name="2017 Юсупов (2)" sheetId="13" r:id="rId7"/>
  </sheets>
  <calcPr calcId="145621"/>
</workbook>
</file>

<file path=xl/calcChain.xml><?xml version="1.0" encoding="utf-8"?>
<calcChain xmlns="http://schemas.openxmlformats.org/spreadsheetml/2006/main">
  <c r="F58" i="13" l="1"/>
  <c r="G58" i="13" s="1"/>
  <c r="E58" i="13"/>
  <c r="F57" i="13"/>
  <c r="G57" i="13" s="1"/>
  <c r="E57" i="13"/>
  <c r="F56" i="13"/>
  <c r="G56" i="13" s="1"/>
  <c r="E56" i="13"/>
  <c r="F55" i="13"/>
  <c r="G55" i="13" s="1"/>
  <c r="E55" i="13"/>
  <c r="F53" i="13"/>
  <c r="G53" i="13" s="1"/>
  <c r="E53" i="13"/>
  <c r="F52" i="13"/>
  <c r="G52" i="13" s="1"/>
  <c r="E52" i="13"/>
  <c r="F51" i="13"/>
  <c r="G51" i="13" s="1"/>
  <c r="E51" i="13"/>
  <c r="F50" i="13"/>
  <c r="G50" i="13" s="1"/>
  <c r="E50" i="13"/>
  <c r="F48" i="13"/>
  <c r="G48" i="13" s="1"/>
  <c r="E48" i="13"/>
  <c r="F47" i="13"/>
  <c r="G47" i="13" s="1"/>
  <c r="E47" i="13"/>
  <c r="F46" i="13"/>
  <c r="G46" i="13" s="1"/>
  <c r="E46" i="13"/>
  <c r="F45" i="13"/>
  <c r="F44" i="13"/>
  <c r="G44" i="13" s="1"/>
  <c r="E44" i="13"/>
  <c r="F43" i="13"/>
  <c r="G43" i="13" s="1"/>
  <c r="E43" i="13"/>
  <c r="F42" i="13"/>
  <c r="G42" i="13" s="1"/>
  <c r="E42" i="13"/>
  <c r="F40" i="13"/>
  <c r="G40" i="13" s="1"/>
  <c r="E40" i="13"/>
  <c r="F39" i="13"/>
  <c r="F37" i="13"/>
  <c r="G37" i="13" s="1"/>
  <c r="E37" i="13"/>
  <c r="F36" i="13"/>
  <c r="G36" i="13" s="1"/>
  <c r="E36" i="13"/>
  <c r="F35" i="13"/>
  <c r="G35" i="13" s="1"/>
  <c r="E35" i="13"/>
  <c r="F34" i="13"/>
  <c r="G34" i="13" s="1"/>
  <c r="E34" i="13"/>
  <c r="F33" i="13"/>
  <c r="G33" i="13" s="1"/>
  <c r="E33" i="13"/>
  <c r="F31" i="13"/>
  <c r="G31" i="13" s="1"/>
  <c r="E31" i="13"/>
  <c r="F30" i="13"/>
  <c r="F29" i="13"/>
  <c r="F27" i="13"/>
  <c r="F26" i="13"/>
  <c r="G26" i="13" s="1"/>
  <c r="E26" i="13"/>
  <c r="F22" i="13"/>
  <c r="G22" i="13" s="1"/>
  <c r="E22" i="13"/>
  <c r="F20" i="13"/>
  <c r="G20" i="13" s="1"/>
  <c r="E20" i="13"/>
  <c r="E19" i="13"/>
  <c r="E17" i="13"/>
  <c r="E16" i="13"/>
  <c r="E14" i="13"/>
  <c r="E13" i="13"/>
  <c r="E12" i="13"/>
  <c r="E10" i="13"/>
  <c r="F7" i="13"/>
  <c r="G7" i="13" s="1"/>
  <c r="E7" i="13"/>
  <c r="F6" i="13"/>
  <c r="G6" i="13" s="1"/>
  <c r="E6" i="13"/>
  <c r="E6" i="9" l="1"/>
  <c r="E7" i="9"/>
  <c r="E10" i="9"/>
  <c r="E12" i="9"/>
  <c r="E13" i="9"/>
  <c r="E14" i="9"/>
  <c r="E16" i="9"/>
  <c r="E17" i="9"/>
  <c r="E19" i="9"/>
  <c r="E20" i="9"/>
  <c r="E22" i="9"/>
  <c r="E26" i="9"/>
  <c r="E29" i="9"/>
  <c r="E30" i="9"/>
  <c r="E31" i="9"/>
  <c r="E33" i="9"/>
  <c r="E34" i="9"/>
  <c r="E35" i="9"/>
  <c r="E36" i="9"/>
  <c r="E37" i="9"/>
  <c r="E40" i="9"/>
  <c r="E42" i="9"/>
  <c r="E43" i="9"/>
  <c r="E44" i="9"/>
  <c r="E45" i="9"/>
  <c r="E46" i="9"/>
  <c r="E47" i="9"/>
  <c r="E48" i="9"/>
  <c r="E50" i="9"/>
  <c r="E51" i="9"/>
  <c r="E52" i="9"/>
  <c r="E53" i="9"/>
  <c r="E56" i="9"/>
  <c r="E57" i="9"/>
  <c r="E58" i="9"/>
  <c r="F7" i="9"/>
  <c r="G7" i="9" s="1"/>
  <c r="F10" i="9"/>
  <c r="G10" i="9" s="1"/>
  <c r="F11" i="9"/>
  <c r="F12" i="9"/>
  <c r="G12" i="9" s="1"/>
  <c r="F13" i="9"/>
  <c r="G13" i="9" s="1"/>
  <c r="F14" i="9"/>
  <c r="G14" i="9" s="1"/>
  <c r="F16" i="9"/>
  <c r="G16" i="9" s="1"/>
  <c r="F17" i="9"/>
  <c r="G17" i="9" s="1"/>
  <c r="F19" i="9"/>
  <c r="G19" i="9" s="1"/>
  <c r="F20" i="9"/>
  <c r="G20" i="9" s="1"/>
  <c r="F22" i="9"/>
  <c r="G22" i="9" s="1"/>
  <c r="F26" i="9"/>
  <c r="G26" i="9" s="1"/>
  <c r="F27" i="9"/>
  <c r="F29" i="9"/>
  <c r="F30" i="9"/>
  <c r="F31" i="9"/>
  <c r="G31" i="9" s="1"/>
  <c r="F33" i="9"/>
  <c r="G33" i="9" s="1"/>
  <c r="F34" i="9"/>
  <c r="G34" i="9" s="1"/>
  <c r="F35" i="9"/>
  <c r="G35" i="9" s="1"/>
  <c r="F36" i="9"/>
  <c r="G36" i="9" s="1"/>
  <c r="F37" i="9"/>
  <c r="G37" i="9" s="1"/>
  <c r="F39" i="9"/>
  <c r="F40" i="9"/>
  <c r="G40" i="9" s="1"/>
  <c r="F42" i="9"/>
  <c r="G42" i="9" s="1"/>
  <c r="F43" i="9"/>
  <c r="G43" i="9" s="1"/>
  <c r="F44" i="9"/>
  <c r="G44" i="9" s="1"/>
  <c r="F45" i="9"/>
  <c r="G45" i="9" s="1"/>
  <c r="F46" i="9"/>
  <c r="G46" i="9" s="1"/>
  <c r="F47" i="9"/>
  <c r="G47" i="9" s="1"/>
  <c r="F48" i="9"/>
  <c r="G48" i="9" s="1"/>
  <c r="F50" i="9"/>
  <c r="G50" i="9" s="1"/>
  <c r="F51" i="9"/>
  <c r="G51" i="9" s="1"/>
  <c r="F52" i="9"/>
  <c r="G52" i="9" s="1"/>
  <c r="F53" i="9"/>
  <c r="F55" i="9"/>
  <c r="F56" i="9"/>
  <c r="G56" i="9" s="1"/>
  <c r="F57" i="9"/>
  <c r="G57" i="9" s="1"/>
  <c r="F58" i="9"/>
  <c r="G58" i="9" s="1"/>
  <c r="F6" i="9"/>
  <c r="G6" i="9" s="1"/>
  <c r="F7" i="8" l="1"/>
  <c r="F20" i="8"/>
  <c r="F22" i="8"/>
  <c r="F26" i="8"/>
  <c r="F29" i="8"/>
  <c r="F30" i="8"/>
  <c r="F31" i="8"/>
  <c r="F33" i="8"/>
  <c r="G33" i="8" s="1"/>
  <c r="F34" i="8"/>
  <c r="F35" i="8"/>
  <c r="F37" i="8"/>
  <c r="F40" i="8"/>
  <c r="G40" i="8" s="1"/>
  <c r="F42" i="8"/>
  <c r="F45" i="8"/>
  <c r="F46" i="8"/>
  <c r="G46" i="8" s="1"/>
  <c r="F47" i="8"/>
  <c r="F48" i="8"/>
  <c r="G48" i="8" s="1"/>
  <c r="F50" i="8"/>
  <c r="F51" i="8"/>
  <c r="G51" i="8" s="1"/>
  <c r="F52" i="8"/>
  <c r="F53" i="8"/>
  <c r="F57" i="8"/>
  <c r="F58" i="8"/>
  <c r="G58" i="8" s="1"/>
  <c r="F59" i="8"/>
  <c r="G59" i="8"/>
  <c r="E59" i="8"/>
  <c r="E58" i="8"/>
  <c r="G57" i="8"/>
  <c r="E57" i="8"/>
  <c r="G52" i="8"/>
  <c r="E52" i="8"/>
  <c r="E51" i="8"/>
  <c r="G50" i="8"/>
  <c r="E50" i="8"/>
  <c r="E48" i="8"/>
  <c r="G47" i="8"/>
  <c r="E47" i="8"/>
  <c r="E46" i="8"/>
  <c r="G45" i="8"/>
  <c r="E45" i="8"/>
  <c r="G42" i="8"/>
  <c r="E42" i="8"/>
  <c r="E40" i="8"/>
  <c r="G37" i="8"/>
  <c r="E37" i="8"/>
  <c r="G35" i="8"/>
  <c r="E35" i="8"/>
  <c r="G34" i="8"/>
  <c r="E34" i="8"/>
  <c r="E33" i="8"/>
  <c r="G31" i="8"/>
  <c r="E31" i="8"/>
  <c r="E30" i="8"/>
  <c r="G26" i="8"/>
  <c r="E26" i="8"/>
  <c r="G22" i="8"/>
  <c r="G20" i="8"/>
  <c r="E20" i="8"/>
  <c r="E19" i="8"/>
  <c r="E17" i="8"/>
  <c r="E16" i="8"/>
  <c r="E14" i="8"/>
  <c r="E13" i="8"/>
  <c r="E12" i="8"/>
  <c r="E10" i="8"/>
  <c r="G7" i="8"/>
  <c r="E7" i="8"/>
  <c r="G6" i="8"/>
  <c r="E6" i="8"/>
  <c r="F7" i="7"/>
  <c r="F10" i="7"/>
  <c r="F12" i="7"/>
  <c r="F13" i="7"/>
  <c r="F14" i="7"/>
  <c r="F16" i="7"/>
  <c r="F17" i="7"/>
  <c r="F18" i="7"/>
  <c r="F19" i="7"/>
  <c r="F20" i="7"/>
  <c r="F22" i="7"/>
  <c r="F24" i="7"/>
  <c r="F25" i="7"/>
  <c r="F26" i="7"/>
  <c r="F29" i="7"/>
  <c r="F30" i="7"/>
  <c r="F31" i="7"/>
  <c r="F33" i="7"/>
  <c r="F34" i="7"/>
  <c r="F35" i="7"/>
  <c r="F36" i="7"/>
  <c r="F37" i="7"/>
  <c r="F40" i="7"/>
  <c r="F42" i="7"/>
  <c r="F43" i="7"/>
  <c r="F44" i="7"/>
  <c r="F45" i="7"/>
  <c r="F46" i="7"/>
  <c r="F47" i="7"/>
  <c r="F48" i="7"/>
  <c r="F50" i="7"/>
  <c r="F51" i="7"/>
  <c r="F52" i="7"/>
  <c r="F53" i="7"/>
  <c r="F57" i="7"/>
  <c r="F58" i="7"/>
  <c r="F59" i="7"/>
  <c r="F6" i="7"/>
  <c r="G59" i="7"/>
  <c r="E59" i="7"/>
  <c r="G58" i="7"/>
  <c r="E58" i="7"/>
  <c r="G57" i="7"/>
  <c r="E57" i="7"/>
  <c r="G53" i="7"/>
  <c r="E53" i="7"/>
  <c r="G52" i="7"/>
  <c r="E52" i="7"/>
  <c r="G51" i="7"/>
  <c r="E51" i="7"/>
  <c r="G50" i="7"/>
  <c r="E50" i="7"/>
  <c r="G48" i="7"/>
  <c r="E48" i="7"/>
  <c r="G47" i="7"/>
  <c r="E47" i="7"/>
  <c r="G46" i="7"/>
  <c r="E46" i="7"/>
  <c r="G45" i="7"/>
  <c r="E45" i="7"/>
  <c r="G44" i="7"/>
  <c r="E44" i="7"/>
  <c r="G43" i="7"/>
  <c r="E43" i="7"/>
  <c r="G42" i="7"/>
  <c r="E42" i="7"/>
  <c r="G40" i="7"/>
  <c r="E40" i="7"/>
  <c r="G37" i="7"/>
  <c r="E37" i="7"/>
  <c r="G36" i="7"/>
  <c r="E36" i="7"/>
  <c r="G35" i="7"/>
  <c r="E35" i="7"/>
  <c r="G34" i="7"/>
  <c r="E34" i="7"/>
  <c r="G33" i="7"/>
  <c r="E33" i="7"/>
  <c r="G31" i="7"/>
  <c r="E31" i="7"/>
  <c r="E30" i="7"/>
  <c r="G29" i="7"/>
  <c r="E29" i="7"/>
  <c r="G26" i="7"/>
  <c r="E26" i="7"/>
  <c r="G25" i="7"/>
  <c r="E25" i="7"/>
  <c r="G24" i="7"/>
  <c r="E24" i="7"/>
  <c r="G22" i="7"/>
  <c r="E22" i="7"/>
  <c r="G20" i="7"/>
  <c r="E20" i="7"/>
  <c r="G19" i="7"/>
  <c r="E19" i="7"/>
  <c r="G18" i="7"/>
  <c r="E18" i="7"/>
  <c r="G17" i="7"/>
  <c r="E17" i="7"/>
  <c r="G16" i="7"/>
  <c r="E16" i="7"/>
  <c r="G14" i="7"/>
  <c r="E14" i="7"/>
  <c r="G13" i="7"/>
  <c r="E13" i="7"/>
  <c r="G12" i="7"/>
  <c r="E12" i="7"/>
  <c r="G10" i="7"/>
  <c r="E10" i="7"/>
  <c r="G7" i="7"/>
  <c r="E7" i="7"/>
  <c r="G6" i="7"/>
  <c r="E6" i="7"/>
  <c r="F59" i="6"/>
  <c r="G59" i="6" s="1"/>
  <c r="E59" i="6"/>
  <c r="F58" i="6"/>
  <c r="G58" i="6" s="1"/>
  <c r="E58" i="6"/>
  <c r="F57" i="6"/>
  <c r="G57" i="6" s="1"/>
  <c r="E57" i="6"/>
  <c r="F53" i="6"/>
  <c r="G53" i="6" s="1"/>
  <c r="E53" i="6"/>
  <c r="F52" i="6"/>
  <c r="G52" i="6" s="1"/>
  <c r="E52" i="6"/>
  <c r="F51" i="6"/>
  <c r="G51" i="6" s="1"/>
  <c r="E51" i="6"/>
  <c r="F50" i="6"/>
  <c r="G50" i="6" s="1"/>
  <c r="E50" i="6"/>
  <c r="F48" i="6"/>
  <c r="G48" i="6" s="1"/>
  <c r="E48" i="6"/>
  <c r="F47" i="6"/>
  <c r="G47" i="6" s="1"/>
  <c r="E47" i="6"/>
  <c r="F46" i="6"/>
  <c r="G46" i="6" s="1"/>
  <c r="E46" i="6"/>
  <c r="F45" i="6"/>
  <c r="G45" i="6" s="1"/>
  <c r="E45" i="6"/>
  <c r="F44" i="6"/>
  <c r="G44" i="6" s="1"/>
  <c r="E44" i="6"/>
  <c r="F43" i="6"/>
  <c r="G43" i="6" s="1"/>
  <c r="E43" i="6"/>
  <c r="F42" i="6"/>
  <c r="G42" i="6" s="1"/>
  <c r="E42" i="6"/>
  <c r="F40" i="6"/>
  <c r="G40" i="6" s="1"/>
  <c r="E40" i="6"/>
  <c r="F37" i="6"/>
  <c r="G37" i="6" s="1"/>
  <c r="E37" i="6"/>
  <c r="F36" i="6"/>
  <c r="G36" i="6" s="1"/>
  <c r="E36" i="6"/>
  <c r="F35" i="6"/>
  <c r="G35" i="6" s="1"/>
  <c r="E35" i="6"/>
  <c r="F34" i="6"/>
  <c r="G34" i="6" s="1"/>
  <c r="E34" i="6"/>
  <c r="F33" i="6"/>
  <c r="G33" i="6" s="1"/>
  <c r="E33" i="6"/>
  <c r="F31" i="6"/>
  <c r="G31" i="6" s="1"/>
  <c r="E31" i="6"/>
  <c r="F30" i="6"/>
  <c r="E30" i="6"/>
  <c r="F29" i="6"/>
  <c r="G29" i="6" s="1"/>
  <c r="E29" i="6"/>
  <c r="F26" i="6"/>
  <c r="G26" i="6" s="1"/>
  <c r="E26" i="6"/>
  <c r="F25" i="6"/>
  <c r="G25" i="6" s="1"/>
  <c r="E25" i="6"/>
  <c r="F24" i="6"/>
  <c r="G24" i="6" s="1"/>
  <c r="E24" i="6"/>
  <c r="F22" i="6"/>
  <c r="G22" i="6" s="1"/>
  <c r="E22" i="6"/>
  <c r="F20" i="6"/>
  <c r="G20" i="6" s="1"/>
  <c r="E20" i="6"/>
  <c r="F19" i="6"/>
  <c r="G19" i="6" s="1"/>
  <c r="E19" i="6"/>
  <c r="F18" i="6"/>
  <c r="G18" i="6" s="1"/>
  <c r="E18" i="6"/>
  <c r="F17" i="6"/>
  <c r="G17" i="6" s="1"/>
  <c r="E17" i="6"/>
  <c r="F16" i="6"/>
  <c r="G16" i="6" s="1"/>
  <c r="E16" i="6"/>
  <c r="F14" i="6"/>
  <c r="G14" i="6" s="1"/>
  <c r="E14" i="6"/>
  <c r="J13" i="6"/>
  <c r="F13" i="6"/>
  <c r="G13" i="6" s="1"/>
  <c r="E13" i="6"/>
  <c r="F12" i="6"/>
  <c r="G12" i="6" s="1"/>
  <c r="E12" i="6"/>
  <c r="F10" i="6"/>
  <c r="G10" i="6" s="1"/>
  <c r="E10" i="6"/>
  <c r="F7" i="6"/>
  <c r="G7" i="6" s="1"/>
  <c r="E7" i="6"/>
  <c r="F6" i="6"/>
  <c r="G6" i="6" s="1"/>
  <c r="E6" i="6"/>
  <c r="E36" i="5"/>
  <c r="E58" i="5"/>
  <c r="E43" i="5"/>
  <c r="E44" i="5"/>
  <c r="E45" i="5"/>
  <c r="E46" i="5"/>
  <c r="E47" i="5"/>
  <c r="E30" i="5"/>
  <c r="F7" i="5"/>
  <c r="F10" i="5"/>
  <c r="F12" i="5"/>
  <c r="F13" i="5"/>
  <c r="F14" i="5"/>
  <c r="F16" i="5"/>
  <c r="F17" i="5"/>
  <c r="F18" i="5"/>
  <c r="F19" i="5"/>
  <c r="F20" i="5"/>
  <c r="F22" i="5"/>
  <c r="F24" i="5"/>
  <c r="F25" i="5"/>
  <c r="F26" i="5"/>
  <c r="F29" i="5"/>
  <c r="F30" i="5"/>
  <c r="F31" i="5"/>
  <c r="F33" i="5"/>
  <c r="G33" i="5" s="1"/>
  <c r="F34" i="5"/>
  <c r="F35" i="5"/>
  <c r="G35" i="5" s="1"/>
  <c r="F36" i="5"/>
  <c r="G36" i="5" s="1"/>
  <c r="F37" i="5"/>
  <c r="G37" i="5" s="1"/>
  <c r="F40" i="5"/>
  <c r="F42" i="5"/>
  <c r="G42" i="5" s="1"/>
  <c r="F43" i="5"/>
  <c r="G43" i="5" s="1"/>
  <c r="F44" i="5"/>
  <c r="G44" i="5" s="1"/>
  <c r="F45" i="5"/>
  <c r="G45" i="5" s="1"/>
  <c r="F46" i="5"/>
  <c r="G46" i="5" s="1"/>
  <c r="F47" i="5"/>
  <c r="F48" i="5"/>
  <c r="F50" i="5"/>
  <c r="F51" i="5"/>
  <c r="F52" i="5"/>
  <c r="F53" i="5"/>
  <c r="F57" i="5"/>
  <c r="F58" i="5"/>
  <c r="G58" i="5" s="1"/>
  <c r="F59" i="5"/>
  <c r="F6" i="5"/>
  <c r="J13" i="5"/>
  <c r="G59" i="5"/>
  <c r="E59" i="5"/>
  <c r="G57" i="5"/>
  <c r="E57" i="5"/>
  <c r="G53" i="5"/>
  <c r="E53" i="5"/>
  <c r="G52" i="5"/>
  <c r="E52" i="5"/>
  <c r="G51" i="5"/>
  <c r="E51" i="5"/>
  <c r="G50" i="5"/>
  <c r="E50" i="5"/>
  <c r="G48" i="5"/>
  <c r="E48" i="5"/>
  <c r="G47" i="5"/>
  <c r="E42" i="5"/>
  <c r="G40" i="5"/>
  <c r="E40" i="5"/>
  <c r="E37" i="5"/>
  <c r="E35" i="5"/>
  <c r="G34" i="5"/>
  <c r="E34" i="5"/>
  <c r="E33" i="5"/>
  <c r="G31" i="5"/>
  <c r="E31" i="5"/>
  <c r="G29" i="5"/>
  <c r="E29" i="5"/>
  <c r="G26" i="5"/>
  <c r="E26" i="5"/>
  <c r="G25" i="5"/>
  <c r="E25" i="5"/>
  <c r="G24" i="5"/>
  <c r="E24" i="5"/>
  <c r="G22" i="5"/>
  <c r="E22" i="5"/>
  <c r="G20" i="5"/>
  <c r="E20" i="5"/>
  <c r="G19" i="5"/>
  <c r="E19" i="5"/>
  <c r="G18" i="5"/>
  <c r="E18" i="5"/>
  <c r="G17" i="5"/>
  <c r="E17" i="5"/>
  <c r="G16" i="5"/>
  <c r="E16" i="5"/>
  <c r="G14" i="5"/>
  <c r="E14" i="5"/>
  <c r="G13" i="5"/>
  <c r="E13" i="5"/>
  <c r="G12" i="5"/>
  <c r="E12" i="5"/>
  <c r="G10" i="5"/>
  <c r="E10" i="5"/>
  <c r="G7" i="5"/>
  <c r="E7" i="5"/>
  <c r="G6" i="5"/>
  <c r="E6" i="5"/>
  <c r="G12" i="4"/>
  <c r="H12" i="4" s="1"/>
  <c r="G13" i="4"/>
  <c r="H13" i="4" s="1"/>
  <c r="G14" i="4"/>
  <c r="H14" i="4" s="1"/>
  <c r="G16" i="4"/>
  <c r="H16" i="4" s="1"/>
  <c r="G17" i="4"/>
  <c r="H17" i="4" s="1"/>
  <c r="G18" i="4"/>
  <c r="G19" i="4"/>
  <c r="H19" i="4" s="1"/>
  <c r="G20" i="4"/>
  <c r="G22" i="4"/>
  <c r="G24" i="4"/>
  <c r="G25" i="4"/>
  <c r="G26" i="4"/>
  <c r="G29" i="4"/>
  <c r="G30" i="4"/>
  <c r="G31" i="4"/>
  <c r="G33" i="4"/>
  <c r="G34" i="4"/>
  <c r="G35" i="4"/>
  <c r="G36" i="4"/>
  <c r="G37" i="4"/>
  <c r="G40" i="4"/>
  <c r="G42" i="4"/>
  <c r="G43" i="4"/>
  <c r="G44" i="4"/>
  <c r="G45" i="4"/>
  <c r="G46" i="4"/>
  <c r="H46" i="4" s="1"/>
  <c r="G47" i="4"/>
  <c r="G48" i="4"/>
  <c r="H48" i="4" s="1"/>
  <c r="G50" i="4"/>
  <c r="G51" i="4"/>
  <c r="H51" i="4" s="1"/>
  <c r="G52" i="4"/>
  <c r="G53" i="4"/>
  <c r="H53" i="4" s="1"/>
  <c r="G57" i="4"/>
  <c r="G58" i="4"/>
  <c r="H58" i="4" s="1"/>
  <c r="G59" i="4"/>
  <c r="G10" i="4"/>
  <c r="H10" i="4" s="1"/>
  <c r="G7" i="4"/>
  <c r="G6" i="4"/>
  <c r="H59" i="4"/>
  <c r="F59" i="4"/>
  <c r="F58" i="4"/>
  <c r="H57" i="4"/>
  <c r="F57" i="4"/>
  <c r="F53" i="4"/>
  <c r="H52" i="4"/>
  <c r="F52" i="4"/>
  <c r="F51" i="4"/>
  <c r="H50" i="4"/>
  <c r="F50" i="4"/>
  <c r="F48" i="4"/>
  <c r="H47" i="4"/>
  <c r="F47" i="4"/>
  <c r="F46" i="4"/>
  <c r="H45" i="4"/>
  <c r="F45" i="4"/>
  <c r="H44" i="4"/>
  <c r="F44" i="4"/>
  <c r="H43" i="4"/>
  <c r="F43" i="4"/>
  <c r="H42" i="4"/>
  <c r="F42" i="4"/>
  <c r="H40" i="4"/>
  <c r="F40" i="4"/>
  <c r="H37" i="4"/>
  <c r="F37" i="4"/>
  <c r="H36" i="4"/>
  <c r="F36" i="4"/>
  <c r="H35" i="4"/>
  <c r="F35" i="4"/>
  <c r="H34" i="4"/>
  <c r="F34" i="4"/>
  <c r="H33" i="4"/>
  <c r="F33" i="4"/>
  <c r="H31" i="4"/>
  <c r="F31" i="4"/>
  <c r="H30" i="4"/>
  <c r="F30" i="4"/>
  <c r="H29" i="4"/>
  <c r="F29" i="4"/>
  <c r="H26" i="4"/>
  <c r="F26" i="4"/>
  <c r="H25" i="4"/>
  <c r="F25" i="4"/>
  <c r="H24" i="4"/>
  <c r="F24" i="4"/>
  <c r="H22" i="4"/>
  <c r="F22" i="4"/>
  <c r="H20" i="4"/>
  <c r="F20" i="4"/>
  <c r="F19" i="4"/>
  <c r="H18" i="4"/>
  <c r="F18" i="4"/>
  <c r="F17" i="4"/>
  <c r="F16" i="4"/>
  <c r="F14" i="4"/>
  <c r="F13" i="4"/>
  <c r="F12" i="4"/>
  <c r="F10" i="4"/>
  <c r="H7" i="4"/>
  <c r="F7" i="4"/>
  <c r="H6" i="4"/>
  <c r="F6" i="4"/>
</calcChain>
</file>

<file path=xl/sharedStrings.xml><?xml version="1.0" encoding="utf-8"?>
<sst xmlns="http://schemas.openxmlformats.org/spreadsheetml/2006/main" count="804" uniqueCount="95">
  <si>
    <t>Наименование показателей</t>
  </si>
  <si>
    <t>Ед. изм.</t>
  </si>
  <si>
    <t>фактич. цены</t>
  </si>
  <si>
    <t>Темпы роста</t>
  </si>
  <si>
    <t xml:space="preserve">сопоставимых ценах </t>
  </si>
  <si>
    <t>Инвестиции в основной капитал</t>
  </si>
  <si>
    <t>т.р.</t>
  </si>
  <si>
    <t>Строительно-монтажные работы</t>
  </si>
  <si>
    <t>Основные фонды</t>
  </si>
  <si>
    <t>Динамика ввода руб. ОФ на 1 руб. инвестиций</t>
  </si>
  <si>
    <t>руб.</t>
  </si>
  <si>
    <t xml:space="preserve">Ввод в действие жилых домов 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</si>
  <si>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</si>
  <si>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 том числе :</t>
  </si>
  <si>
    <t>- предприятиями и организациями</t>
  </si>
  <si>
    <t>- индивидуальными застройщиками</t>
  </si>
  <si>
    <t>Ввод в действие квартир</t>
  </si>
  <si>
    <t>ед.</t>
  </si>
  <si>
    <t>в том числе:</t>
  </si>
  <si>
    <t>- предприятия и организации</t>
  </si>
  <si>
    <t>Объем работ, выполненный с/с по договорам подряда</t>
  </si>
  <si>
    <t>Среднесписочная численность</t>
  </si>
  <si>
    <t>чел.</t>
  </si>
  <si>
    <t>Средняя заработная плата</t>
  </si>
  <si>
    <t>Источники инвестиций:</t>
  </si>
  <si>
    <t>- Привлеченные средства</t>
  </si>
  <si>
    <t>кроме индивидуальных застройщиков</t>
  </si>
  <si>
    <t>Инвестиции в производственные отрасли:</t>
  </si>
  <si>
    <t>2011 г. в</t>
  </si>
  <si>
    <t>Начальник управления экономического развития администрации г. Пятигорска</t>
  </si>
  <si>
    <t>Ю.А. Ходжаев</t>
  </si>
  <si>
    <t>- кредиты банков</t>
  </si>
  <si>
    <t>- заемные средства других организаций</t>
  </si>
  <si>
    <t>- бюджетные средства</t>
  </si>
  <si>
    <t>- амортизация</t>
  </si>
  <si>
    <t>- прибыль, остающаяся в распоряжении предприятий</t>
  </si>
  <si>
    <t>- из федерального бюджета</t>
  </si>
  <si>
    <t xml:space="preserve">- из краевого бюджета </t>
  </si>
  <si>
    <t>- из местного бюджета</t>
  </si>
  <si>
    <t>- средства внебюджетных фондов</t>
  </si>
  <si>
    <t xml:space="preserve">- прочие </t>
  </si>
  <si>
    <t>- индивидуальных застройщиков</t>
  </si>
  <si>
    <t>- промышленность</t>
  </si>
  <si>
    <t xml:space="preserve">- сельское хозяйство </t>
  </si>
  <si>
    <t>- транспорт и связь</t>
  </si>
  <si>
    <t>- строительство</t>
  </si>
  <si>
    <t>- торговля</t>
  </si>
  <si>
    <t>- прочие производственные отрасли</t>
  </si>
  <si>
    <t>- здравоохранение, курорт и туризм</t>
  </si>
  <si>
    <t xml:space="preserve">- образование </t>
  </si>
  <si>
    <t>- коммунальное хозяйство</t>
  </si>
  <si>
    <t>- жилищное хозяйство (статистика)</t>
  </si>
  <si>
    <t>- бытовое обслуживание</t>
  </si>
  <si>
    <t>- культура</t>
  </si>
  <si>
    <t>- финансовые учреждения</t>
  </si>
  <si>
    <t>- собственные средства</t>
  </si>
  <si>
    <t>- ндивидуальное строительство</t>
  </si>
  <si>
    <t>Инвестиции в непроизводственной отрасли (кроме индивидуальных застройщиков):</t>
  </si>
  <si>
    <t>-</t>
  </si>
  <si>
    <t>Итоги работы строительного комплекса за 2012 год</t>
  </si>
  <si>
    <t>2012 г. в</t>
  </si>
  <si>
    <t>Итоги работы строительного комплекса за 6 мес. 2013 года</t>
  </si>
  <si>
    <t>Итоги работы строительного комплекса за 9 мес. 2013 года</t>
  </si>
  <si>
    <t>Итоги работы строительного комплекса за 2013 год</t>
  </si>
  <si>
    <t>К.Ю. Шапран</t>
  </si>
  <si>
    <t>2013 г. в</t>
  </si>
  <si>
    <t>Итоги работы строительного комплекса за 9 мес. 2014 год</t>
  </si>
  <si>
    <t>не предусмотрено стат. Формой П-2</t>
  </si>
  <si>
    <t>29,9раз</t>
  </si>
  <si>
    <t>- культура и спорт</t>
  </si>
  <si>
    <t>- финансовая деятельность</t>
  </si>
  <si>
    <t>28,9раз</t>
  </si>
  <si>
    <t xml:space="preserve"> </t>
  </si>
  <si>
    <t>Темпы роста (в %)</t>
  </si>
  <si>
    <t>в фактич. ценах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</si>
  <si>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</si>
  <si>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Темпы роста (в %)**</t>
  </si>
  <si>
    <t>* Гр.6 = Гр.4 х Коэф.дифл.</t>
  </si>
  <si>
    <t xml:space="preserve">в сопоставимых ценах* </t>
  </si>
  <si>
    <t>** Гр.7 =(Гр.3/Гр.6) х 100</t>
  </si>
  <si>
    <t xml:space="preserve">не предусмотрено </t>
  </si>
  <si>
    <t>стат. формой</t>
  </si>
  <si>
    <t>2015 г.</t>
  </si>
  <si>
    <t>2016 г.</t>
  </si>
  <si>
    <r>
      <rPr>
        <b/>
        <u/>
        <sz val="11"/>
        <color theme="1"/>
        <rFont val="Times New Roman"/>
        <family val="1"/>
        <charset val="204"/>
      </rPr>
      <t>2015 г.</t>
    </r>
    <r>
      <rPr>
        <b/>
        <sz val="11"/>
        <color theme="1"/>
        <rFont val="Times New Roman"/>
        <family val="1"/>
        <charset val="204"/>
      </rPr>
      <t xml:space="preserve"> </t>
    </r>
  </si>
  <si>
    <t>Коэф.дифл. = 1,055  (данные Крайстатуправления)</t>
  </si>
  <si>
    <t>И.О.начальника управления экономического развития администрации г. Пятигорска</t>
  </si>
  <si>
    <t>Ю.И.Николаева</t>
  </si>
  <si>
    <t>Итоги работы строительного комплекса за 2кв 2016 год</t>
  </si>
  <si>
    <t>2017 г.</t>
  </si>
  <si>
    <r>
      <rPr>
        <b/>
        <u/>
        <sz val="11"/>
        <color theme="1"/>
        <rFont val="Times New Roman"/>
        <family val="1"/>
        <charset val="204"/>
      </rPr>
      <t>2016 г.</t>
    </r>
    <r>
      <rPr>
        <b/>
        <sz val="11"/>
        <color theme="1"/>
        <rFont val="Times New Roman"/>
        <family val="1"/>
        <charset val="204"/>
      </rPr>
      <t xml:space="preserve"> </t>
    </r>
  </si>
  <si>
    <t>- гостиницы и рестораны</t>
  </si>
  <si>
    <t>Коэф.дифл. = 1,044  (данные Крайстатуправления)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</si>
  <si>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</si>
  <si>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Итоги работы строительного комплекса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</si>
</sst>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9" fillId="0" borderId="0" xfId="0" applyFont="1"/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2"/>
  <sheetViews>
    <sheetView zoomScale="90" zoomScaleNormal="90" workbookViewId="0">
      <selection activeCell="E29" sqref="E29"/>
    </sheetView>
  </sheetViews>
  <sheetFormatPr defaultRowHeight="15" x14ac:dyDescent="0.2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7" ht="16.5" customHeight="1" x14ac:dyDescent="0.25">
      <c r="B1" s="67" t="s">
        <v>66</v>
      </c>
      <c r="C1" s="67"/>
      <c r="D1" s="67"/>
      <c r="E1" s="67"/>
      <c r="F1" s="67"/>
    </row>
    <row r="2" spans="1:7" x14ac:dyDescent="0.25">
      <c r="C2" s="4"/>
    </row>
    <row r="3" spans="1:7" ht="15" customHeight="1" x14ac:dyDescent="0.25">
      <c r="A3" s="68" t="s">
        <v>0</v>
      </c>
      <c r="B3" s="69" t="s">
        <v>1</v>
      </c>
      <c r="C3" s="38">
        <v>2014</v>
      </c>
      <c r="D3" s="38">
        <v>2013</v>
      </c>
      <c r="E3" s="69" t="s">
        <v>3</v>
      </c>
      <c r="F3" s="38" t="s">
        <v>65</v>
      </c>
      <c r="G3" s="70" t="s">
        <v>3</v>
      </c>
    </row>
    <row r="4" spans="1:7" ht="30" customHeight="1" x14ac:dyDescent="0.25">
      <c r="A4" s="68"/>
      <c r="B4" s="69"/>
      <c r="C4" s="39" t="s">
        <v>2</v>
      </c>
      <c r="D4" s="39" t="s">
        <v>2</v>
      </c>
      <c r="E4" s="69"/>
      <c r="F4" s="39" t="s">
        <v>4</v>
      </c>
      <c r="G4" s="70"/>
    </row>
    <row r="5" spans="1:7" x14ac:dyDescent="0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x14ac:dyDescent="0.25">
      <c r="A6" s="18" t="s">
        <v>5</v>
      </c>
      <c r="B6" s="15" t="s">
        <v>6</v>
      </c>
      <c r="C6" s="10">
        <v>2225098</v>
      </c>
      <c r="D6" s="10">
        <v>1686388</v>
      </c>
      <c r="E6" s="45">
        <f>C6/D6*100</f>
        <v>131.94460586768881</v>
      </c>
      <c r="F6" s="10">
        <v>1758903</v>
      </c>
      <c r="G6" s="11">
        <f>C6/F6*100</f>
        <v>126.5048726393667</v>
      </c>
    </row>
    <row r="7" spans="1:7" x14ac:dyDescent="0.25">
      <c r="A7" s="18" t="s">
        <v>7</v>
      </c>
      <c r="B7" s="15" t="s">
        <v>6</v>
      </c>
      <c r="C7" s="10">
        <v>543757</v>
      </c>
      <c r="D7" s="10">
        <v>499987</v>
      </c>
      <c r="E7" s="11">
        <f t="shared" ref="E7:E10" si="0">C7/D7*100</f>
        <v>108.75422760991786</v>
      </c>
      <c r="F7" s="10">
        <f t="shared" ref="F7:F59" si="1">D7*1.026</f>
        <v>512986.66200000001</v>
      </c>
      <c r="G7" s="11">
        <f>C7/F7*100</f>
        <v>105.99827252428642</v>
      </c>
    </row>
    <row r="8" spans="1:7" x14ac:dyDescent="0.25">
      <c r="A8" s="18" t="s">
        <v>8</v>
      </c>
      <c r="B8" s="15" t="s">
        <v>6</v>
      </c>
      <c r="C8" s="10"/>
      <c r="D8" s="10"/>
      <c r="E8" s="11"/>
      <c r="F8" s="10"/>
      <c r="G8" s="11"/>
    </row>
    <row r="9" spans="1:7" ht="25.5" x14ac:dyDescent="0.25">
      <c r="A9" s="18" t="s">
        <v>9</v>
      </c>
      <c r="B9" s="15" t="s">
        <v>10</v>
      </c>
      <c r="C9" s="10"/>
      <c r="D9" s="10"/>
      <c r="E9" s="11"/>
      <c r="F9" s="10"/>
      <c r="G9" s="11"/>
    </row>
    <row r="10" spans="1:7" ht="15.75" x14ac:dyDescent="0.25">
      <c r="A10" s="19" t="s">
        <v>11</v>
      </c>
      <c r="B10" s="42" t="s">
        <v>12</v>
      </c>
      <c r="C10" s="9">
        <v>48518</v>
      </c>
      <c r="D10" s="9">
        <v>92882</v>
      </c>
      <c r="E10" s="13">
        <f t="shared" si="0"/>
        <v>52.236170625094204</v>
      </c>
      <c r="F10" s="10">
        <v>0</v>
      </c>
      <c r="G10" s="11">
        <v>0</v>
      </c>
    </row>
    <row r="11" spans="1:7" x14ac:dyDescent="0.25">
      <c r="A11" s="25" t="s">
        <v>13</v>
      </c>
      <c r="B11" s="71" t="s">
        <v>12</v>
      </c>
      <c r="C11" s="28"/>
      <c r="D11" s="28"/>
      <c r="E11" s="28"/>
      <c r="F11" s="10"/>
      <c r="G11" s="11"/>
    </row>
    <row r="12" spans="1:7" x14ac:dyDescent="0.25">
      <c r="A12" s="20" t="s">
        <v>14</v>
      </c>
      <c r="B12" s="72"/>
      <c r="C12" s="10">
        <v>31853</v>
      </c>
      <c r="D12" s="10">
        <v>75382</v>
      </c>
      <c r="E12" s="11">
        <f>C12/D12*100</f>
        <v>42.255445597092148</v>
      </c>
      <c r="F12" s="10">
        <v>0</v>
      </c>
      <c r="G12" s="11">
        <v>0</v>
      </c>
    </row>
    <row r="13" spans="1:7" ht="15.75" x14ac:dyDescent="0.25">
      <c r="A13" s="17" t="s">
        <v>15</v>
      </c>
      <c r="B13" s="43" t="s">
        <v>12</v>
      </c>
      <c r="C13" s="10">
        <v>16665</v>
      </c>
      <c r="D13" s="10">
        <v>17500</v>
      </c>
      <c r="E13" s="11">
        <f>C13/D13*100</f>
        <v>95.228571428571428</v>
      </c>
      <c r="F13" s="10">
        <v>0</v>
      </c>
      <c r="G13" s="11">
        <v>0</v>
      </c>
    </row>
    <row r="14" spans="1:7" x14ac:dyDescent="0.25">
      <c r="A14" s="18" t="s">
        <v>16</v>
      </c>
      <c r="B14" s="27" t="s">
        <v>17</v>
      </c>
      <c r="C14" s="10">
        <v>368</v>
      </c>
      <c r="D14" s="10">
        <v>810</v>
      </c>
      <c r="E14" s="11">
        <f>C14/D14*100</f>
        <v>45.432098765432102</v>
      </c>
      <c r="F14" s="10">
        <v>0</v>
      </c>
      <c r="G14" s="11">
        <v>0</v>
      </c>
    </row>
    <row r="15" spans="1:7" x14ac:dyDescent="0.25">
      <c r="A15" s="25" t="s">
        <v>18</v>
      </c>
      <c r="C15" s="28"/>
      <c r="D15" s="28"/>
      <c r="E15" s="28"/>
      <c r="F15" s="10"/>
      <c r="G15" s="11"/>
    </row>
    <row r="16" spans="1:7" x14ac:dyDescent="0.25">
      <c r="A16" s="20" t="s">
        <v>19</v>
      </c>
      <c r="B16" s="33" t="s">
        <v>17</v>
      </c>
      <c r="C16" s="10">
        <v>322</v>
      </c>
      <c r="D16" s="10">
        <v>761</v>
      </c>
      <c r="E16" s="11">
        <f>C16/D16*100</f>
        <v>42.312746386333771</v>
      </c>
      <c r="F16" s="10">
        <v>0</v>
      </c>
      <c r="G16" s="11">
        <v>0</v>
      </c>
    </row>
    <row r="17" spans="1:7" x14ac:dyDescent="0.25">
      <c r="A17" s="18" t="s">
        <v>15</v>
      </c>
      <c r="B17" s="27" t="s">
        <v>17</v>
      </c>
      <c r="C17" s="10">
        <v>46</v>
      </c>
      <c r="D17" s="10">
        <v>49</v>
      </c>
      <c r="E17" s="11">
        <f>C17/D17*100</f>
        <v>93.877551020408163</v>
      </c>
      <c r="F17" s="10">
        <v>0</v>
      </c>
      <c r="G17" s="11">
        <v>0</v>
      </c>
    </row>
    <row r="18" spans="1:7" ht="25.5" x14ac:dyDescent="0.25">
      <c r="A18" s="18" t="s">
        <v>20</v>
      </c>
      <c r="B18" s="15" t="s">
        <v>6</v>
      </c>
      <c r="C18" s="10"/>
      <c r="D18" s="10"/>
      <c r="E18" s="14"/>
      <c r="F18" s="10"/>
      <c r="G18" s="11"/>
    </row>
    <row r="19" spans="1:7" x14ac:dyDescent="0.25">
      <c r="A19" s="18" t="s">
        <v>21</v>
      </c>
      <c r="B19" s="15" t="s">
        <v>22</v>
      </c>
      <c r="C19" s="10">
        <v>963</v>
      </c>
      <c r="D19" s="10">
        <v>1216</v>
      </c>
      <c r="E19" s="14">
        <f t="shared" ref="E19:E20" si="2">C19/D19*100</f>
        <v>79.194078947368425</v>
      </c>
      <c r="F19" s="10">
        <v>0</v>
      </c>
      <c r="G19" s="11">
        <v>0</v>
      </c>
    </row>
    <row r="20" spans="1:7" x14ac:dyDescent="0.25">
      <c r="A20" s="18" t="s">
        <v>23</v>
      </c>
      <c r="B20" s="15" t="s">
        <v>6</v>
      </c>
      <c r="C20" s="7">
        <v>33927</v>
      </c>
      <c r="D20" s="7">
        <v>31055</v>
      </c>
      <c r="E20" s="14">
        <f t="shared" si="2"/>
        <v>109.24810819513766</v>
      </c>
      <c r="F20" s="10">
        <f t="shared" si="1"/>
        <v>31862.43</v>
      </c>
      <c r="G20" s="11">
        <f>C20/F20*100</f>
        <v>106.47963761709323</v>
      </c>
    </row>
    <row r="21" spans="1:7" x14ac:dyDescent="0.25">
      <c r="A21" s="18" t="s">
        <v>24</v>
      </c>
      <c r="B21" s="15" t="s">
        <v>6</v>
      </c>
      <c r="C21" s="10"/>
      <c r="E21" s="14"/>
      <c r="F21" s="10"/>
      <c r="G21" s="12"/>
    </row>
    <row r="22" spans="1:7" x14ac:dyDescent="0.25">
      <c r="A22" s="18" t="s">
        <v>55</v>
      </c>
      <c r="B22" s="15" t="s">
        <v>6</v>
      </c>
      <c r="C22" s="10">
        <v>892029</v>
      </c>
      <c r="D22" s="10">
        <v>686863</v>
      </c>
      <c r="E22" s="14">
        <v>130.4</v>
      </c>
      <c r="F22" s="10">
        <f t="shared" si="1"/>
        <v>704721.43799999997</v>
      </c>
      <c r="G22" s="11">
        <f>C22/F22*100</f>
        <v>126.57895047603193</v>
      </c>
    </row>
    <row r="23" spans="1:7" x14ac:dyDescent="0.25">
      <c r="A23" s="25" t="s">
        <v>18</v>
      </c>
      <c r="C23" s="28"/>
      <c r="D23" s="28"/>
      <c r="E23" s="28"/>
      <c r="F23" s="10"/>
      <c r="G23" s="28"/>
    </row>
    <row r="24" spans="1:7" ht="27.75" customHeight="1" x14ac:dyDescent="0.25">
      <c r="A24" s="20" t="s">
        <v>35</v>
      </c>
      <c r="B24" s="8" t="s">
        <v>6</v>
      </c>
      <c r="C24" s="10" t="s">
        <v>67</v>
      </c>
      <c r="D24" s="10"/>
      <c r="E24" s="11"/>
      <c r="F24" s="10"/>
      <c r="G24" s="11"/>
    </row>
    <row r="25" spans="1:7" ht="25.5" x14ac:dyDescent="0.25">
      <c r="A25" s="18" t="s">
        <v>34</v>
      </c>
      <c r="B25" s="15" t="s">
        <v>6</v>
      </c>
      <c r="C25" s="10" t="s">
        <v>67</v>
      </c>
      <c r="D25" s="10"/>
      <c r="E25" s="11"/>
      <c r="F25" s="10"/>
      <c r="G25" s="11"/>
    </row>
    <row r="26" spans="1:7" x14ac:dyDescent="0.25">
      <c r="A26" s="18" t="s">
        <v>25</v>
      </c>
      <c r="B26" s="12" t="s">
        <v>6</v>
      </c>
      <c r="C26" s="10">
        <v>1333069</v>
      </c>
      <c r="D26" s="10">
        <v>999525</v>
      </c>
      <c r="E26" s="11">
        <f>C26/D26*100</f>
        <v>133.37025086916285</v>
      </c>
      <c r="F26" s="10">
        <f t="shared" si="1"/>
        <v>1025512.65</v>
      </c>
      <c r="G26" s="11">
        <f>C26/F26*100</f>
        <v>129.99049792316066</v>
      </c>
    </row>
    <row r="27" spans="1:7" x14ac:dyDescent="0.25">
      <c r="A27" s="19" t="s">
        <v>26</v>
      </c>
      <c r="B27" s="12" t="s">
        <v>6</v>
      </c>
      <c r="C27" s="10"/>
      <c r="D27" s="10"/>
      <c r="E27" s="11"/>
      <c r="F27" s="10"/>
      <c r="G27" s="12"/>
    </row>
    <row r="28" spans="1:7" x14ac:dyDescent="0.25">
      <c r="A28" s="25" t="s">
        <v>18</v>
      </c>
      <c r="B28" s="28"/>
      <c r="C28" s="28"/>
      <c r="D28" s="28"/>
      <c r="E28" s="28"/>
      <c r="F28" s="10"/>
      <c r="G28" s="28"/>
    </row>
    <row r="29" spans="1:7" x14ac:dyDescent="0.25">
      <c r="A29" s="17" t="s">
        <v>31</v>
      </c>
      <c r="B29" s="12" t="s">
        <v>6</v>
      </c>
      <c r="C29" s="10">
        <v>403089</v>
      </c>
      <c r="D29" s="10">
        <v>135</v>
      </c>
      <c r="E29" s="11" t="s">
        <v>68</v>
      </c>
      <c r="F29" s="10">
        <f t="shared" si="1"/>
        <v>138.51</v>
      </c>
      <c r="G29" s="11" t="s">
        <v>71</v>
      </c>
    </row>
    <row r="30" spans="1:7" ht="14.25" customHeight="1" x14ac:dyDescent="0.25">
      <c r="A30" s="17" t="s">
        <v>32</v>
      </c>
      <c r="B30" s="12" t="s">
        <v>6</v>
      </c>
      <c r="C30" s="10">
        <v>3344</v>
      </c>
      <c r="D30" s="10">
        <v>2796</v>
      </c>
      <c r="E30" s="11">
        <f>C30/D30*100</f>
        <v>119.59942775393419</v>
      </c>
      <c r="F30" s="10">
        <f t="shared" si="1"/>
        <v>2868.6959999999999</v>
      </c>
      <c r="G30" s="11" t="s">
        <v>72</v>
      </c>
    </row>
    <row r="31" spans="1:7" x14ac:dyDescent="0.25">
      <c r="A31" s="17" t="s">
        <v>33</v>
      </c>
      <c r="B31" s="12" t="s">
        <v>6</v>
      </c>
      <c r="C31" s="10">
        <v>649570</v>
      </c>
      <c r="D31" s="10">
        <v>856434</v>
      </c>
      <c r="E31" s="11">
        <f t="shared" ref="E31" si="3">C31/D31*100</f>
        <v>75.845891218704537</v>
      </c>
      <c r="F31" s="10">
        <f t="shared" si="1"/>
        <v>878701.28399999999</v>
      </c>
      <c r="G31" s="11">
        <f>C31/F31*100</f>
        <v>73.92387058353269</v>
      </c>
    </row>
    <row r="32" spans="1:7" x14ac:dyDescent="0.25">
      <c r="A32" s="25" t="s">
        <v>18</v>
      </c>
      <c r="B32" s="28"/>
      <c r="C32" s="31"/>
      <c r="D32" s="31"/>
      <c r="E32" s="31"/>
      <c r="F32" s="10"/>
      <c r="G32" s="31"/>
    </row>
    <row r="33" spans="1:7" x14ac:dyDescent="0.25">
      <c r="A33" s="17" t="s">
        <v>36</v>
      </c>
      <c r="B33" s="12" t="s">
        <v>6</v>
      </c>
      <c r="C33" s="10">
        <v>450132</v>
      </c>
      <c r="D33" s="10">
        <v>532671</v>
      </c>
      <c r="E33" s="11">
        <f>C33/D33*100</f>
        <v>84.504694267193074</v>
      </c>
      <c r="F33" s="10">
        <f t="shared" si="1"/>
        <v>546520.446</v>
      </c>
      <c r="G33" s="11">
        <f>C33/F33*100</f>
        <v>82.363249773092662</v>
      </c>
    </row>
    <row r="34" spans="1:7" x14ac:dyDescent="0.25">
      <c r="A34" s="17" t="s">
        <v>37</v>
      </c>
      <c r="B34" s="26" t="s">
        <v>6</v>
      </c>
      <c r="C34" s="10">
        <v>164778</v>
      </c>
      <c r="D34" s="10">
        <v>160230</v>
      </c>
      <c r="E34" s="11">
        <f t="shared" ref="E34:E37" si="4">C34/D34*100</f>
        <v>102.83841977157834</v>
      </c>
      <c r="F34" s="10">
        <f t="shared" si="1"/>
        <v>164395.98000000001</v>
      </c>
      <c r="G34" s="11">
        <f>C34/F34*100</f>
        <v>100.23237794500814</v>
      </c>
    </row>
    <row r="35" spans="1:7" x14ac:dyDescent="0.25">
      <c r="A35" s="18" t="s">
        <v>38</v>
      </c>
      <c r="B35" s="26" t="s">
        <v>6</v>
      </c>
      <c r="C35" s="10">
        <v>34660</v>
      </c>
      <c r="D35" s="10">
        <v>163533</v>
      </c>
      <c r="E35" s="11">
        <f t="shared" si="4"/>
        <v>21.194498969626927</v>
      </c>
      <c r="F35" s="10">
        <f t="shared" si="1"/>
        <v>167784.85800000001</v>
      </c>
      <c r="G35" s="11">
        <f>C35/F35*100</f>
        <v>20.657406403145153</v>
      </c>
    </row>
    <row r="36" spans="1:7" x14ac:dyDescent="0.25">
      <c r="A36" s="18" t="s">
        <v>39</v>
      </c>
      <c r="B36" s="26" t="s">
        <v>6</v>
      </c>
      <c r="C36" s="10">
        <v>5557</v>
      </c>
      <c r="D36" s="10">
        <v>24891</v>
      </c>
      <c r="E36" s="11">
        <v>22.2</v>
      </c>
      <c r="F36" s="10">
        <v>26055</v>
      </c>
      <c r="G36" s="11">
        <v>21.3</v>
      </c>
    </row>
    <row r="37" spans="1:7" x14ac:dyDescent="0.25">
      <c r="A37" s="19" t="s">
        <v>40</v>
      </c>
      <c r="B37" s="26" t="s">
        <v>6</v>
      </c>
      <c r="C37" s="10">
        <v>271509</v>
      </c>
      <c r="D37" s="10">
        <v>115270</v>
      </c>
      <c r="E37" s="11">
        <f t="shared" si="4"/>
        <v>235.5417714930164</v>
      </c>
      <c r="F37" s="10">
        <f t="shared" si="1"/>
        <v>118267.02</v>
      </c>
      <c r="G37" s="11">
        <f>C37/F37*100</f>
        <v>229.57287669884639</v>
      </c>
    </row>
    <row r="38" spans="1:7" x14ac:dyDescent="0.25">
      <c r="A38" s="25" t="s">
        <v>18</v>
      </c>
      <c r="C38" s="23"/>
      <c r="D38" s="23"/>
      <c r="E38" s="24"/>
      <c r="F38" s="10"/>
      <c r="G38" s="30"/>
    </row>
    <row r="39" spans="1:7" ht="25.5" x14ac:dyDescent="0.25">
      <c r="A39" s="17" t="s">
        <v>41</v>
      </c>
      <c r="B39" s="29" t="s">
        <v>6</v>
      </c>
      <c r="C39" s="10" t="s">
        <v>67</v>
      </c>
      <c r="D39" s="23"/>
      <c r="E39" s="24"/>
      <c r="F39" s="10"/>
      <c r="G39" s="30"/>
    </row>
    <row r="40" spans="1:7" ht="25.5" x14ac:dyDescent="0.25">
      <c r="A40" s="21" t="s">
        <v>27</v>
      </c>
      <c r="B40" s="26" t="s">
        <v>6</v>
      </c>
      <c r="C40" s="10">
        <v>1726338</v>
      </c>
      <c r="D40" s="10">
        <v>1070938</v>
      </c>
      <c r="E40" s="11">
        <f>C40/D40*100</f>
        <v>161.19868750571928</v>
      </c>
      <c r="F40" s="10">
        <f t="shared" si="1"/>
        <v>1098782.388</v>
      </c>
      <c r="G40" s="11">
        <f>C40/F40*100</f>
        <v>157.11373051239696</v>
      </c>
    </row>
    <row r="41" spans="1:7" x14ac:dyDescent="0.25">
      <c r="A41" s="25" t="s">
        <v>18</v>
      </c>
      <c r="C41" s="28"/>
      <c r="D41" s="28"/>
      <c r="E41" s="28"/>
      <c r="F41" s="10"/>
      <c r="G41" s="28"/>
    </row>
    <row r="42" spans="1:7" x14ac:dyDescent="0.25">
      <c r="A42" s="17" t="s">
        <v>42</v>
      </c>
      <c r="B42" s="29" t="s">
        <v>6</v>
      </c>
      <c r="C42" s="10">
        <v>1145964</v>
      </c>
      <c r="D42" s="10">
        <v>811678</v>
      </c>
      <c r="E42" s="11">
        <f>C42/D42*100</f>
        <v>141.18455840863001</v>
      </c>
      <c r="F42" s="10">
        <f t="shared" si="1"/>
        <v>832781.62800000003</v>
      </c>
      <c r="G42" s="11">
        <f>C42/F42*100</f>
        <v>137.60678207468814</v>
      </c>
    </row>
    <row r="43" spans="1:7" x14ac:dyDescent="0.25">
      <c r="A43" s="17" t="s">
        <v>43</v>
      </c>
      <c r="B43" s="26" t="s">
        <v>6</v>
      </c>
      <c r="C43" s="10">
        <v>1131</v>
      </c>
      <c r="D43" s="10">
        <v>1020</v>
      </c>
      <c r="E43" s="11">
        <v>110.8</v>
      </c>
      <c r="F43" s="10">
        <v>1064</v>
      </c>
      <c r="G43" s="11">
        <v>106.3</v>
      </c>
    </row>
    <row r="44" spans="1:7" x14ac:dyDescent="0.25">
      <c r="A44" s="18" t="s">
        <v>44</v>
      </c>
      <c r="B44" s="27" t="s">
        <v>6</v>
      </c>
      <c r="C44" s="10">
        <v>587</v>
      </c>
      <c r="D44" s="10">
        <v>18657</v>
      </c>
      <c r="E44" s="11">
        <v>3.1</v>
      </c>
      <c r="F44" s="10">
        <v>19459</v>
      </c>
      <c r="G44" s="11">
        <v>3</v>
      </c>
    </row>
    <row r="45" spans="1:7" x14ac:dyDescent="0.25">
      <c r="A45" s="18" t="s">
        <v>45</v>
      </c>
      <c r="B45" s="27" t="s">
        <v>6</v>
      </c>
      <c r="C45" s="10">
        <v>6828</v>
      </c>
      <c r="D45" s="10">
        <v>11155</v>
      </c>
      <c r="E45" s="11">
        <f t="shared" ref="E45:E47" si="5">C45/D45*100</f>
        <v>61.21021963245181</v>
      </c>
      <c r="F45" s="10">
        <f t="shared" si="1"/>
        <v>11445.03</v>
      </c>
      <c r="G45" s="11">
        <f t="shared" ref="G45:G48" si="6">C45/F45*100</f>
        <v>59.659083462428661</v>
      </c>
    </row>
    <row r="46" spans="1:7" x14ac:dyDescent="0.25">
      <c r="A46" s="18" t="s">
        <v>46</v>
      </c>
      <c r="B46" s="27" t="s">
        <v>6</v>
      </c>
      <c r="C46" s="10">
        <v>531444</v>
      </c>
      <c r="D46" s="10">
        <v>187180</v>
      </c>
      <c r="E46" s="11">
        <f t="shared" si="5"/>
        <v>283.92135911956404</v>
      </c>
      <c r="F46" s="10">
        <f t="shared" si="1"/>
        <v>192046.68</v>
      </c>
      <c r="G46" s="11">
        <f t="shared" si="6"/>
        <v>276.72647087676808</v>
      </c>
    </row>
    <row r="47" spans="1:7" x14ac:dyDescent="0.25">
      <c r="A47" s="18" t="s">
        <v>47</v>
      </c>
      <c r="B47" s="27" t="s">
        <v>6</v>
      </c>
      <c r="C47" s="10">
        <v>47212</v>
      </c>
      <c r="D47" s="10">
        <v>41248</v>
      </c>
      <c r="E47" s="11">
        <f t="shared" si="5"/>
        <v>114.45888285492629</v>
      </c>
      <c r="F47" s="10">
        <f t="shared" si="1"/>
        <v>42320.448000000004</v>
      </c>
      <c r="G47" s="11">
        <f t="shared" si="6"/>
        <v>111.55836535567865</v>
      </c>
    </row>
    <row r="48" spans="1:7" ht="38.25" x14ac:dyDescent="0.25">
      <c r="A48" s="18" t="s">
        <v>57</v>
      </c>
      <c r="B48" s="27" t="s">
        <v>6</v>
      </c>
      <c r="C48" s="10">
        <v>498760</v>
      </c>
      <c r="D48" s="10">
        <v>615450</v>
      </c>
      <c r="E48" s="11">
        <f>C48/D48*100</f>
        <v>81.039889511739389</v>
      </c>
      <c r="F48" s="10">
        <f t="shared" si="1"/>
        <v>631451.70000000007</v>
      </c>
      <c r="G48" s="11">
        <f t="shared" si="6"/>
        <v>78.986247087465273</v>
      </c>
    </row>
    <row r="49" spans="1:8" x14ac:dyDescent="0.25">
      <c r="A49" s="25" t="s">
        <v>18</v>
      </c>
      <c r="C49" s="28"/>
      <c r="D49" s="28"/>
      <c r="E49" s="28"/>
      <c r="F49" s="10"/>
      <c r="G49" s="28"/>
    </row>
    <row r="50" spans="1:8" x14ac:dyDescent="0.25">
      <c r="A50" s="17" t="s">
        <v>48</v>
      </c>
      <c r="B50" s="8" t="s">
        <v>6</v>
      </c>
      <c r="C50" s="10">
        <v>57093</v>
      </c>
      <c r="D50" s="10">
        <v>145906</v>
      </c>
      <c r="E50" s="11">
        <f>C50/D50*100</f>
        <v>39.129987800364617</v>
      </c>
      <c r="F50" s="10">
        <f t="shared" si="1"/>
        <v>149699.55600000001</v>
      </c>
      <c r="G50" s="11">
        <f>C50/F50*100</f>
        <v>38.138389668971364</v>
      </c>
    </row>
    <row r="51" spans="1:8" x14ac:dyDescent="0.25">
      <c r="A51" s="17" t="s">
        <v>49</v>
      </c>
      <c r="B51" s="27" t="s">
        <v>6</v>
      </c>
      <c r="C51" s="10">
        <v>21326</v>
      </c>
      <c r="D51" s="10">
        <v>41298</v>
      </c>
      <c r="E51" s="11">
        <f t="shared" ref="E51:E52" si="7">C51/D51*100</f>
        <v>51.639304566807112</v>
      </c>
      <c r="F51" s="10">
        <f t="shared" si="1"/>
        <v>42371.748</v>
      </c>
      <c r="G51" s="11">
        <f t="shared" ref="G51:G59" si="8">C51/F51*100</f>
        <v>50.330706205465013</v>
      </c>
    </row>
    <row r="52" spans="1:8" x14ac:dyDescent="0.25">
      <c r="A52" s="18" t="s">
        <v>50</v>
      </c>
      <c r="B52" s="27" t="s">
        <v>6</v>
      </c>
      <c r="C52" s="10">
        <v>80697</v>
      </c>
      <c r="D52" s="10">
        <v>138826</v>
      </c>
      <c r="E52" s="11">
        <f t="shared" si="7"/>
        <v>58.128160431043177</v>
      </c>
      <c r="F52" s="10">
        <f t="shared" si="1"/>
        <v>142435.476</v>
      </c>
      <c r="G52" s="11">
        <f t="shared" si="8"/>
        <v>56.655127125773078</v>
      </c>
    </row>
    <row r="53" spans="1:8" x14ac:dyDescent="0.25">
      <c r="A53" s="18" t="s">
        <v>51</v>
      </c>
      <c r="B53" s="27" t="s">
        <v>6</v>
      </c>
      <c r="C53" s="10">
        <v>6951</v>
      </c>
      <c r="D53" s="10">
        <v>32099</v>
      </c>
      <c r="E53" s="11">
        <v>21.7</v>
      </c>
      <c r="F53" s="10">
        <f t="shared" si="1"/>
        <v>32933.574000000001</v>
      </c>
      <c r="G53" s="11">
        <v>21.1</v>
      </c>
    </row>
    <row r="54" spans="1:8" x14ac:dyDescent="0.25">
      <c r="A54" s="25" t="s">
        <v>18</v>
      </c>
      <c r="B54" s="27" t="s">
        <v>6</v>
      </c>
      <c r="C54" s="10"/>
      <c r="D54" s="10"/>
      <c r="E54" s="11"/>
      <c r="F54" s="10"/>
      <c r="G54" s="11"/>
    </row>
    <row r="55" spans="1:8" ht="25.5" x14ac:dyDescent="0.25">
      <c r="A55" s="22" t="s">
        <v>56</v>
      </c>
      <c r="B55" s="27" t="s">
        <v>6</v>
      </c>
      <c r="C55" s="10" t="s">
        <v>67</v>
      </c>
      <c r="D55" s="10"/>
      <c r="E55" s="11"/>
      <c r="F55" s="10"/>
      <c r="G55" s="11"/>
    </row>
    <row r="56" spans="1:8" x14ac:dyDescent="0.25">
      <c r="A56" s="18" t="s">
        <v>52</v>
      </c>
      <c r="B56" s="27" t="s">
        <v>6</v>
      </c>
      <c r="C56" s="10">
        <v>0</v>
      </c>
      <c r="D56" s="10">
        <v>0</v>
      </c>
      <c r="E56" s="11">
        <v>0</v>
      </c>
      <c r="F56" s="10">
        <v>0</v>
      </c>
      <c r="G56" s="11">
        <v>0</v>
      </c>
    </row>
    <row r="57" spans="1:8" x14ac:dyDescent="0.25">
      <c r="A57" s="18" t="s">
        <v>69</v>
      </c>
      <c r="B57" s="15" t="s">
        <v>6</v>
      </c>
      <c r="C57" s="10">
        <v>17639</v>
      </c>
      <c r="D57" s="10">
        <v>1621</v>
      </c>
      <c r="E57" s="11">
        <f t="shared" ref="E57:E59" si="9">C57/D57*100</f>
        <v>1088.155459592844</v>
      </c>
      <c r="F57" s="10">
        <f t="shared" si="1"/>
        <v>1663.146</v>
      </c>
      <c r="G57" s="11">
        <f t="shared" si="8"/>
        <v>1060.5803699735322</v>
      </c>
    </row>
    <row r="58" spans="1:8" x14ac:dyDescent="0.25">
      <c r="A58" s="18" t="s">
        <v>70</v>
      </c>
      <c r="B58" s="15" t="s">
        <v>6</v>
      </c>
      <c r="C58" s="10">
        <v>25920</v>
      </c>
      <c r="D58" s="10">
        <v>3277</v>
      </c>
      <c r="E58" s="11">
        <f t="shared" si="9"/>
        <v>790.96734818431491</v>
      </c>
      <c r="F58" s="10">
        <f t="shared" si="1"/>
        <v>3362.2020000000002</v>
      </c>
      <c r="G58" s="11">
        <f t="shared" si="8"/>
        <v>770.92334131024836</v>
      </c>
    </row>
    <row r="59" spans="1:8" x14ac:dyDescent="0.25">
      <c r="A59" s="18" t="s">
        <v>40</v>
      </c>
      <c r="B59" s="15" t="s">
        <v>6</v>
      </c>
      <c r="C59" s="10">
        <v>289134</v>
      </c>
      <c r="D59" s="10">
        <v>284522</v>
      </c>
      <c r="E59" s="11">
        <f t="shared" si="9"/>
        <v>101.62096428395695</v>
      </c>
      <c r="F59" s="10">
        <f t="shared" si="1"/>
        <v>291919.57199999999</v>
      </c>
      <c r="G59" s="11">
        <f t="shared" si="8"/>
        <v>99.045774155903459</v>
      </c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2"/>
    </row>
    <row r="62" spans="1:8" ht="38.25" customHeight="1" x14ac:dyDescent="0.25">
      <c r="A62" s="65" t="s">
        <v>29</v>
      </c>
      <c r="B62" s="65"/>
      <c r="F62" s="66" t="s">
        <v>64</v>
      </c>
      <c r="G62" s="66"/>
    </row>
  </sheetData>
  <mergeCells count="8">
    <mergeCell ref="A62:B62"/>
    <mergeCell ref="F62:G62"/>
    <mergeCell ref="B1:F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2"/>
  <sheetViews>
    <sheetView zoomScale="90" zoomScaleNormal="90" workbookViewId="0">
      <selection activeCell="L1" sqref="L1"/>
    </sheetView>
  </sheetViews>
  <sheetFormatPr defaultRowHeight="15" x14ac:dyDescent="0.2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7" ht="16.5" x14ac:dyDescent="0.25">
      <c r="B1" s="44" t="s">
        <v>63</v>
      </c>
      <c r="D1" s="3"/>
    </row>
    <row r="2" spans="1:7" x14ac:dyDescent="0.25">
      <c r="C2" s="4"/>
    </row>
    <row r="3" spans="1:7" ht="15" customHeight="1" x14ac:dyDescent="0.25">
      <c r="A3" s="68" t="s">
        <v>0</v>
      </c>
      <c r="B3" s="69" t="s">
        <v>1</v>
      </c>
      <c r="C3" s="38">
        <v>2013</v>
      </c>
      <c r="D3" s="38">
        <v>2012</v>
      </c>
      <c r="E3" s="69" t="s">
        <v>3</v>
      </c>
      <c r="F3" s="38" t="s">
        <v>60</v>
      </c>
      <c r="G3" s="70" t="s">
        <v>3</v>
      </c>
    </row>
    <row r="4" spans="1:7" ht="30" customHeight="1" x14ac:dyDescent="0.25">
      <c r="A4" s="68"/>
      <c r="B4" s="69"/>
      <c r="C4" s="39" t="s">
        <v>2</v>
      </c>
      <c r="D4" s="39" t="s">
        <v>2</v>
      </c>
      <c r="E4" s="69"/>
      <c r="F4" s="39" t="s">
        <v>4</v>
      </c>
      <c r="G4" s="70"/>
    </row>
    <row r="5" spans="1:7" x14ac:dyDescent="0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7" x14ac:dyDescent="0.25">
      <c r="A6" s="18" t="s">
        <v>5</v>
      </c>
      <c r="B6" s="15" t="s">
        <v>6</v>
      </c>
      <c r="C6" s="10">
        <v>2804647</v>
      </c>
      <c r="D6" s="10">
        <v>4644032</v>
      </c>
      <c r="E6" s="11">
        <f>C6/D6*100</f>
        <v>60.392499448754876</v>
      </c>
      <c r="F6" s="10">
        <f>D6*1.062</f>
        <v>4931961.9840000002</v>
      </c>
      <c r="G6" s="11">
        <f>C6/F6*100</f>
        <v>56.866760309562025</v>
      </c>
    </row>
    <row r="7" spans="1:7" x14ac:dyDescent="0.25">
      <c r="A7" s="18" t="s">
        <v>7</v>
      </c>
      <c r="B7" s="15" t="s">
        <v>6</v>
      </c>
      <c r="C7" s="10">
        <v>1433193.7</v>
      </c>
      <c r="D7" s="10">
        <v>1693813.5</v>
      </c>
      <c r="E7" s="11">
        <f t="shared" ref="E7:E10" si="0">C7/D7*100</f>
        <v>84.613429990964178</v>
      </c>
      <c r="F7" s="10">
        <f t="shared" ref="F7:F59" si="1">D7*1.062</f>
        <v>1798829.9370000002</v>
      </c>
      <c r="G7" s="11">
        <f>C7/F7*100</f>
        <v>79.67366289168001</v>
      </c>
    </row>
    <row r="8" spans="1:7" x14ac:dyDescent="0.25">
      <c r="A8" s="18" t="s">
        <v>8</v>
      </c>
      <c r="B8" s="15" t="s">
        <v>6</v>
      </c>
      <c r="C8" s="10"/>
      <c r="D8" s="10"/>
      <c r="E8" s="11"/>
      <c r="F8" s="10"/>
      <c r="G8" s="11"/>
    </row>
    <row r="9" spans="1:7" ht="25.5" x14ac:dyDescent="0.25">
      <c r="A9" s="18" t="s">
        <v>9</v>
      </c>
      <c r="B9" s="15" t="s">
        <v>10</v>
      </c>
      <c r="C9" s="10"/>
      <c r="D9" s="10"/>
      <c r="E9" s="11"/>
      <c r="F9" s="10"/>
      <c r="G9" s="11"/>
    </row>
    <row r="10" spans="1:7" ht="15.75" x14ac:dyDescent="0.25">
      <c r="A10" s="19" t="s">
        <v>11</v>
      </c>
      <c r="B10" s="40" t="s">
        <v>12</v>
      </c>
      <c r="C10" s="9">
        <v>119695</v>
      </c>
      <c r="D10" s="9">
        <v>66632</v>
      </c>
      <c r="E10" s="13">
        <f t="shared" si="0"/>
        <v>179.63591067355026</v>
      </c>
      <c r="F10" s="10">
        <f t="shared" si="1"/>
        <v>70763.184000000008</v>
      </c>
      <c r="G10" s="11">
        <f t="shared" ref="G10:G17" si="2">C10/F10*100</f>
        <v>169.14869178300398</v>
      </c>
    </row>
    <row r="11" spans="1:7" x14ac:dyDescent="0.25">
      <c r="A11" s="25" t="s">
        <v>13</v>
      </c>
      <c r="B11" s="71" t="s">
        <v>12</v>
      </c>
      <c r="C11" s="28"/>
      <c r="D11" s="28"/>
      <c r="E11" s="28"/>
      <c r="F11" s="10"/>
      <c r="G11" s="11"/>
    </row>
    <row r="12" spans="1:7" x14ac:dyDescent="0.25">
      <c r="A12" s="20" t="s">
        <v>14</v>
      </c>
      <c r="B12" s="72"/>
      <c r="C12" s="10">
        <v>88583</v>
      </c>
      <c r="D12" s="10">
        <v>40547</v>
      </c>
      <c r="E12" s="11">
        <f>C12/D12*100</f>
        <v>218.46992379214245</v>
      </c>
      <c r="F12" s="10">
        <f t="shared" si="1"/>
        <v>43060.914000000004</v>
      </c>
      <c r="G12" s="11">
        <f t="shared" si="2"/>
        <v>205.71555912631112</v>
      </c>
    </row>
    <row r="13" spans="1:7" ht="15.75" x14ac:dyDescent="0.25">
      <c r="A13" s="17" t="s">
        <v>15</v>
      </c>
      <c r="B13" s="41" t="s">
        <v>12</v>
      </c>
      <c r="C13" s="10">
        <v>3112</v>
      </c>
      <c r="D13" s="10">
        <v>26085</v>
      </c>
      <c r="E13" s="11">
        <f>C13/D13*100</f>
        <v>11.930228100440866</v>
      </c>
      <c r="F13" s="10">
        <f t="shared" si="1"/>
        <v>27702.27</v>
      </c>
      <c r="G13" s="11">
        <f t="shared" si="2"/>
        <v>11.233736441093093</v>
      </c>
    </row>
    <row r="14" spans="1:7" x14ac:dyDescent="0.25">
      <c r="A14" s="18" t="s">
        <v>16</v>
      </c>
      <c r="B14" s="27" t="s">
        <v>17</v>
      </c>
      <c r="C14" s="10">
        <v>1129</v>
      </c>
      <c r="D14" s="10">
        <v>703</v>
      </c>
      <c r="E14" s="11">
        <f>C14/D14*100</f>
        <v>160.59743954480797</v>
      </c>
      <c r="F14" s="10">
        <f t="shared" si="1"/>
        <v>746.58600000000001</v>
      </c>
      <c r="G14" s="11">
        <f t="shared" si="2"/>
        <v>151.22169448663649</v>
      </c>
    </row>
    <row r="15" spans="1:7" x14ac:dyDescent="0.25">
      <c r="A15" s="25" t="s">
        <v>18</v>
      </c>
      <c r="C15" s="28"/>
      <c r="D15" s="28"/>
      <c r="E15" s="28"/>
      <c r="F15" s="10"/>
      <c r="G15" s="11"/>
    </row>
    <row r="16" spans="1:7" x14ac:dyDescent="0.25">
      <c r="A16" s="20" t="s">
        <v>19</v>
      </c>
      <c r="B16" s="33" t="s">
        <v>17</v>
      </c>
      <c r="C16" s="10">
        <v>1018</v>
      </c>
      <c r="D16" s="10">
        <v>623</v>
      </c>
      <c r="E16" s="11">
        <f>C16/D16*100</f>
        <v>163.40288924558587</v>
      </c>
      <c r="F16" s="10">
        <f t="shared" si="1"/>
        <v>661.62600000000009</v>
      </c>
      <c r="G16" s="11">
        <f t="shared" si="2"/>
        <v>153.86336087154976</v>
      </c>
    </row>
    <row r="17" spans="1:7" x14ac:dyDescent="0.25">
      <c r="A17" s="18" t="s">
        <v>15</v>
      </c>
      <c r="B17" s="27" t="s">
        <v>17</v>
      </c>
      <c r="C17" s="10">
        <v>111</v>
      </c>
      <c r="D17" s="10">
        <v>80</v>
      </c>
      <c r="E17" s="11">
        <f>C17/D17*100</f>
        <v>138.75</v>
      </c>
      <c r="F17" s="10">
        <f t="shared" si="1"/>
        <v>84.960000000000008</v>
      </c>
      <c r="G17" s="11">
        <f t="shared" si="2"/>
        <v>130.64971751412429</v>
      </c>
    </row>
    <row r="18" spans="1:7" ht="25.5" x14ac:dyDescent="0.25">
      <c r="A18" s="18" t="s">
        <v>20</v>
      </c>
      <c r="B18" s="15" t="s">
        <v>6</v>
      </c>
      <c r="C18" s="10">
        <v>1375503</v>
      </c>
      <c r="D18" s="10">
        <v>1636877</v>
      </c>
      <c r="E18" s="14">
        <f>C18/D18*100</f>
        <v>84.032153912603079</v>
      </c>
      <c r="F18" s="10">
        <f t="shared" si="1"/>
        <v>1738363.3740000001</v>
      </c>
      <c r="G18" s="11">
        <f>C18/F18*100</f>
        <v>79.126321951603657</v>
      </c>
    </row>
    <row r="19" spans="1:7" x14ac:dyDescent="0.25">
      <c r="A19" s="18" t="s">
        <v>21</v>
      </c>
      <c r="B19" s="15" t="s">
        <v>22</v>
      </c>
      <c r="C19" s="10">
        <v>1300</v>
      </c>
      <c r="D19" s="10">
        <v>1423</v>
      </c>
      <c r="E19" s="14">
        <f t="shared" ref="E19:E22" si="3">C19/D19*100</f>
        <v>91.356289529163732</v>
      </c>
      <c r="F19" s="10">
        <f t="shared" si="1"/>
        <v>1511.2260000000001</v>
      </c>
      <c r="G19" s="11">
        <f>C19/F19*100</f>
        <v>86.022871496387694</v>
      </c>
    </row>
    <row r="20" spans="1:7" x14ac:dyDescent="0.25">
      <c r="A20" s="18" t="s">
        <v>23</v>
      </c>
      <c r="B20" s="15" t="s">
        <v>6</v>
      </c>
      <c r="C20" s="7">
        <v>30303</v>
      </c>
      <c r="D20" s="7">
        <v>27233</v>
      </c>
      <c r="E20" s="14">
        <f t="shared" si="3"/>
        <v>111.27308779789227</v>
      </c>
      <c r="F20" s="10">
        <f t="shared" si="1"/>
        <v>28921.446</v>
      </c>
      <c r="G20" s="11">
        <f>C20/F20*100</f>
        <v>104.77691883040703</v>
      </c>
    </row>
    <row r="21" spans="1:7" x14ac:dyDescent="0.25">
      <c r="A21" s="18" t="s">
        <v>24</v>
      </c>
      <c r="B21" s="15" t="s">
        <v>6</v>
      </c>
      <c r="C21" s="10"/>
      <c r="E21" s="14"/>
      <c r="F21" s="10"/>
      <c r="G21" s="12"/>
    </row>
    <row r="22" spans="1:7" x14ac:dyDescent="0.25">
      <c r="A22" s="18" t="s">
        <v>55</v>
      </c>
      <c r="B22" s="15" t="s">
        <v>6</v>
      </c>
      <c r="C22" s="10">
        <v>1127056</v>
      </c>
      <c r="D22" s="10">
        <v>1488330</v>
      </c>
      <c r="E22" s="14">
        <f t="shared" si="3"/>
        <v>75.726216632064123</v>
      </c>
      <c r="F22" s="10">
        <f t="shared" si="1"/>
        <v>1580606.4600000002</v>
      </c>
      <c r="G22" s="11">
        <f>C22/F22*100</f>
        <v>71.305288730757184</v>
      </c>
    </row>
    <row r="23" spans="1:7" x14ac:dyDescent="0.25">
      <c r="A23" s="25" t="s">
        <v>18</v>
      </c>
      <c r="C23" s="28"/>
      <c r="D23" s="28"/>
      <c r="E23" s="28"/>
      <c r="F23" s="10"/>
      <c r="G23" s="28"/>
    </row>
    <row r="24" spans="1:7" ht="27.75" customHeight="1" x14ac:dyDescent="0.25">
      <c r="A24" s="20" t="s">
        <v>35</v>
      </c>
      <c r="B24" s="8" t="s">
        <v>6</v>
      </c>
      <c r="C24" s="10">
        <v>816286</v>
      </c>
      <c r="D24" s="10">
        <v>1071597</v>
      </c>
      <c r="E24" s="11">
        <f>C24/D24*100</f>
        <v>76.174718667558793</v>
      </c>
      <c r="F24" s="10">
        <f t="shared" si="1"/>
        <v>1138036.014</v>
      </c>
      <c r="G24" s="11">
        <f>C24/F24*100</f>
        <v>71.727607031599618</v>
      </c>
    </row>
    <row r="25" spans="1:7" x14ac:dyDescent="0.25">
      <c r="A25" s="18" t="s">
        <v>34</v>
      </c>
      <c r="B25" s="15" t="s">
        <v>6</v>
      </c>
      <c r="C25" s="10">
        <v>275368</v>
      </c>
      <c r="D25" s="10">
        <v>327432</v>
      </c>
      <c r="E25" s="11">
        <f>C25/D25*100</f>
        <v>84.099293899191281</v>
      </c>
      <c r="F25" s="10">
        <f t="shared" si="1"/>
        <v>347732.78400000004</v>
      </c>
      <c r="G25" s="11">
        <f>C25/F25*100</f>
        <v>79.189542277957884</v>
      </c>
    </row>
    <row r="26" spans="1:7" x14ac:dyDescent="0.25">
      <c r="A26" s="18" t="s">
        <v>25</v>
      </c>
      <c r="B26" s="12" t="s">
        <v>6</v>
      </c>
      <c r="C26" s="10">
        <v>1677591</v>
      </c>
      <c r="D26" s="10">
        <v>3155702</v>
      </c>
      <c r="E26" s="11">
        <f>C26/D26*100</f>
        <v>53.160627968040075</v>
      </c>
      <c r="F26" s="10">
        <f t="shared" si="1"/>
        <v>3351355.5240000002</v>
      </c>
      <c r="G26" s="11">
        <f>C26/F26*100</f>
        <v>50.057088482146959</v>
      </c>
    </row>
    <row r="27" spans="1:7" x14ac:dyDescent="0.25">
      <c r="A27" s="19" t="s">
        <v>26</v>
      </c>
      <c r="B27" s="12" t="s">
        <v>6</v>
      </c>
      <c r="C27" s="10"/>
      <c r="D27" s="10"/>
      <c r="E27" s="11"/>
      <c r="F27" s="10"/>
      <c r="G27" s="12"/>
    </row>
    <row r="28" spans="1:7" x14ac:dyDescent="0.25">
      <c r="A28" s="25" t="s">
        <v>18</v>
      </c>
      <c r="B28" s="28"/>
      <c r="C28" s="28"/>
      <c r="D28" s="28"/>
      <c r="E28" s="28"/>
      <c r="F28" s="10"/>
      <c r="G28" s="28"/>
    </row>
    <row r="29" spans="1:7" x14ac:dyDescent="0.25">
      <c r="A29" s="17" t="s">
        <v>31</v>
      </c>
      <c r="B29" s="12" t="s">
        <v>6</v>
      </c>
      <c r="C29" s="10">
        <v>135</v>
      </c>
      <c r="D29" s="10">
        <v>160328</v>
      </c>
      <c r="E29" s="11">
        <f>C29/D29*100</f>
        <v>8.4202385110523428E-2</v>
      </c>
      <c r="F29" s="10">
        <f t="shared" si="1"/>
        <v>170268.33600000001</v>
      </c>
      <c r="G29" s="11">
        <f>C29/F29*100</f>
        <v>7.9286614981660467E-2</v>
      </c>
    </row>
    <row r="30" spans="1:7" ht="14.25" customHeight="1" x14ac:dyDescent="0.25">
      <c r="A30" s="17" t="s">
        <v>32</v>
      </c>
      <c r="B30" s="12" t="s">
        <v>6</v>
      </c>
      <c r="C30" s="10">
        <v>3001</v>
      </c>
      <c r="D30" s="10">
        <v>17312</v>
      </c>
      <c r="E30" s="11">
        <f>C30/D30*100</f>
        <v>17.334796672828094</v>
      </c>
      <c r="F30" s="10">
        <f t="shared" si="1"/>
        <v>18385.344000000001</v>
      </c>
      <c r="G30" s="11"/>
    </row>
    <row r="31" spans="1:7" x14ac:dyDescent="0.25">
      <c r="A31" s="17" t="s">
        <v>33</v>
      </c>
      <c r="B31" s="12" t="s">
        <v>6</v>
      </c>
      <c r="C31" s="10">
        <v>1353202</v>
      </c>
      <c r="D31" s="10">
        <v>1135261</v>
      </c>
      <c r="E31" s="11">
        <f t="shared" ref="E31" si="4">C31/D31*100</f>
        <v>119.1974356557655</v>
      </c>
      <c r="F31" s="10">
        <f t="shared" si="1"/>
        <v>1205647.182</v>
      </c>
      <c r="G31" s="11">
        <f>C31/F31*100</f>
        <v>112.23863997718031</v>
      </c>
    </row>
    <row r="32" spans="1:7" x14ac:dyDescent="0.25">
      <c r="A32" s="25" t="s">
        <v>18</v>
      </c>
      <c r="B32" s="28"/>
      <c r="C32" s="31"/>
      <c r="D32" s="31"/>
      <c r="E32" s="31"/>
      <c r="F32" s="10"/>
      <c r="G32" s="31"/>
    </row>
    <row r="33" spans="1:7" x14ac:dyDescent="0.25">
      <c r="A33" s="17" t="s">
        <v>36</v>
      </c>
      <c r="B33" s="12" t="s">
        <v>6</v>
      </c>
      <c r="C33" s="10">
        <v>700023</v>
      </c>
      <c r="D33" s="10">
        <v>718032</v>
      </c>
      <c r="E33" s="11">
        <f>C33/D33*100</f>
        <v>97.491894511665222</v>
      </c>
      <c r="F33" s="10">
        <f t="shared" si="1"/>
        <v>762549.98400000005</v>
      </c>
      <c r="G33" s="11">
        <f>C33/F33*100</f>
        <v>91.80027731795218</v>
      </c>
    </row>
    <row r="34" spans="1:7" x14ac:dyDescent="0.25">
      <c r="A34" s="17" t="s">
        <v>37</v>
      </c>
      <c r="B34" s="26" t="s">
        <v>6</v>
      </c>
      <c r="C34" s="10">
        <v>382777</v>
      </c>
      <c r="D34" s="10">
        <v>219451</v>
      </c>
      <c r="E34" s="11">
        <f t="shared" ref="E34:E37" si="5">C34/D34*100</f>
        <v>174.42481465110663</v>
      </c>
      <c r="F34" s="10">
        <f t="shared" si="1"/>
        <v>233056.962</v>
      </c>
      <c r="G34" s="11">
        <f>C34/F34*100</f>
        <v>164.24182170537347</v>
      </c>
    </row>
    <row r="35" spans="1:7" x14ac:dyDescent="0.25">
      <c r="A35" s="18" t="s">
        <v>38</v>
      </c>
      <c r="B35" s="26" t="s">
        <v>6</v>
      </c>
      <c r="C35" s="10">
        <v>270402</v>
      </c>
      <c r="D35" s="10">
        <v>197778</v>
      </c>
      <c r="E35" s="11">
        <f t="shared" si="5"/>
        <v>136.71995874161939</v>
      </c>
      <c r="F35" s="10">
        <f t="shared" si="1"/>
        <v>210040.236</v>
      </c>
      <c r="G35" s="11">
        <f>C35/F35*100</f>
        <v>128.73819090547966</v>
      </c>
    </row>
    <row r="36" spans="1:7" x14ac:dyDescent="0.25">
      <c r="A36" s="18" t="s">
        <v>39</v>
      </c>
      <c r="B36" s="26" t="s">
        <v>6</v>
      </c>
      <c r="C36" s="10">
        <v>21426</v>
      </c>
      <c r="D36" s="10">
        <v>10913</v>
      </c>
      <c r="E36" s="11">
        <f t="shared" si="5"/>
        <v>196.33464675158066</v>
      </c>
      <c r="F36" s="10">
        <f t="shared" si="1"/>
        <v>11589.606</v>
      </c>
      <c r="G36" s="11">
        <f>C36/F36*100</f>
        <v>184.87254873030196</v>
      </c>
    </row>
    <row r="37" spans="1:7" x14ac:dyDescent="0.25">
      <c r="A37" s="19" t="s">
        <v>40</v>
      </c>
      <c r="B37" s="26" t="s">
        <v>6</v>
      </c>
      <c r="C37" s="10">
        <v>299827</v>
      </c>
      <c r="D37" s="10">
        <v>1831888</v>
      </c>
      <c r="E37" s="11">
        <f t="shared" si="5"/>
        <v>16.367103229018369</v>
      </c>
      <c r="F37" s="10">
        <f t="shared" si="1"/>
        <v>1945465.0560000001</v>
      </c>
      <c r="G37" s="11">
        <f>C37/F37*100</f>
        <v>15.411584961410894</v>
      </c>
    </row>
    <row r="38" spans="1:7" x14ac:dyDescent="0.25">
      <c r="A38" s="25" t="s">
        <v>18</v>
      </c>
      <c r="C38" s="23"/>
      <c r="D38" s="23"/>
      <c r="E38" s="24"/>
      <c r="F38" s="10"/>
      <c r="G38" s="30"/>
    </row>
    <row r="39" spans="1:7" x14ac:dyDescent="0.25">
      <c r="A39" s="17" t="s">
        <v>41</v>
      </c>
      <c r="B39" s="29" t="s">
        <v>6</v>
      </c>
      <c r="C39" s="23"/>
      <c r="D39" s="23"/>
      <c r="E39" s="24"/>
      <c r="F39" s="10"/>
      <c r="G39" s="30"/>
    </row>
    <row r="40" spans="1:7" ht="25.5" x14ac:dyDescent="0.25">
      <c r="A40" s="21" t="s">
        <v>27</v>
      </c>
      <c r="B40" s="26" t="s">
        <v>6</v>
      </c>
      <c r="C40" s="10">
        <v>1759281</v>
      </c>
      <c r="D40" s="10">
        <v>3228721</v>
      </c>
      <c r="E40" s="11">
        <f>C40/D40*100</f>
        <v>54.488480113332805</v>
      </c>
      <c r="F40" s="10">
        <f t="shared" si="1"/>
        <v>3428901.702</v>
      </c>
      <c r="G40" s="11">
        <f>C40/F40*100</f>
        <v>51.307420069051602</v>
      </c>
    </row>
    <row r="41" spans="1:7" x14ac:dyDescent="0.25">
      <c r="A41" s="25" t="s">
        <v>18</v>
      </c>
      <c r="C41" s="28"/>
      <c r="D41" s="28"/>
      <c r="E41" s="28"/>
      <c r="F41" s="10"/>
      <c r="G41" s="28"/>
    </row>
    <row r="42" spans="1:7" x14ac:dyDescent="0.25">
      <c r="A42" s="17" t="s">
        <v>42</v>
      </c>
      <c r="B42" s="29" t="s">
        <v>6</v>
      </c>
      <c r="C42" s="10">
        <v>1311722</v>
      </c>
      <c r="D42" s="10">
        <v>1701415</v>
      </c>
      <c r="E42" s="11">
        <f>C42/D42*100</f>
        <v>77.095946609145912</v>
      </c>
      <c r="F42" s="10">
        <f t="shared" si="1"/>
        <v>1806902.73</v>
      </c>
      <c r="G42" s="11">
        <f>C42/F42*100</f>
        <v>72.595053304280526</v>
      </c>
    </row>
    <row r="43" spans="1:7" x14ac:dyDescent="0.25">
      <c r="A43" s="17" t="s">
        <v>43</v>
      </c>
      <c r="B43" s="26" t="s">
        <v>6</v>
      </c>
      <c r="C43" s="10">
        <v>2795</v>
      </c>
      <c r="D43" s="10">
        <v>26038</v>
      </c>
      <c r="E43" s="11">
        <f t="shared" ref="E43:E47" si="6">C43/D43*100</f>
        <v>10.734311391043859</v>
      </c>
      <c r="F43" s="10">
        <f t="shared" si="1"/>
        <v>27652.356</v>
      </c>
      <c r="G43" s="11">
        <f t="shared" ref="G43:G48" si="7">C43/F43*100</f>
        <v>10.107637844674066</v>
      </c>
    </row>
    <row r="44" spans="1:7" x14ac:dyDescent="0.25">
      <c r="A44" s="18" t="s">
        <v>44</v>
      </c>
      <c r="B44" s="27" t="s">
        <v>6</v>
      </c>
      <c r="C44" s="10">
        <v>19178</v>
      </c>
      <c r="D44" s="10">
        <v>36023</v>
      </c>
      <c r="E44" s="11">
        <f t="shared" si="6"/>
        <v>53.238208922077554</v>
      </c>
      <c r="F44" s="10">
        <f t="shared" si="1"/>
        <v>38256.425999999999</v>
      </c>
      <c r="G44" s="11">
        <f t="shared" si="7"/>
        <v>50.130140227944977</v>
      </c>
    </row>
    <row r="45" spans="1:7" x14ac:dyDescent="0.25">
      <c r="A45" s="18" t="s">
        <v>45</v>
      </c>
      <c r="B45" s="27" t="s">
        <v>6</v>
      </c>
      <c r="C45" s="10">
        <v>58951</v>
      </c>
      <c r="D45" s="10">
        <v>91309</v>
      </c>
      <c r="E45" s="11">
        <f t="shared" si="6"/>
        <v>64.562091360106891</v>
      </c>
      <c r="F45" s="10">
        <f t="shared" si="1"/>
        <v>96970.15800000001</v>
      </c>
      <c r="G45" s="11">
        <f t="shared" si="7"/>
        <v>60.792929717614761</v>
      </c>
    </row>
    <row r="46" spans="1:7" x14ac:dyDescent="0.25">
      <c r="A46" s="18" t="s">
        <v>46</v>
      </c>
      <c r="B46" s="27" t="s">
        <v>6</v>
      </c>
      <c r="C46" s="10">
        <v>274848</v>
      </c>
      <c r="D46" s="10">
        <v>1167537</v>
      </c>
      <c r="E46" s="11">
        <f t="shared" si="6"/>
        <v>23.540838534453297</v>
      </c>
      <c r="F46" s="10">
        <f t="shared" si="1"/>
        <v>1239924.294</v>
      </c>
      <c r="G46" s="11">
        <f t="shared" si="7"/>
        <v>22.166514627545478</v>
      </c>
    </row>
    <row r="47" spans="1:7" x14ac:dyDescent="0.25">
      <c r="A47" s="18" t="s">
        <v>47</v>
      </c>
      <c r="B47" s="27" t="s">
        <v>6</v>
      </c>
      <c r="C47" s="10">
        <v>91787</v>
      </c>
      <c r="D47" s="10">
        <v>206399</v>
      </c>
      <c r="E47" s="11">
        <f t="shared" si="6"/>
        <v>44.470661195063933</v>
      </c>
      <c r="F47" s="10">
        <f t="shared" si="1"/>
        <v>219195.73800000001</v>
      </c>
      <c r="G47" s="11">
        <f t="shared" si="7"/>
        <v>41.87444556974004</v>
      </c>
    </row>
    <row r="48" spans="1:7" ht="38.25" x14ac:dyDescent="0.25">
      <c r="A48" s="18" t="s">
        <v>57</v>
      </c>
      <c r="B48" s="27" t="s">
        <v>6</v>
      </c>
      <c r="C48" s="10">
        <v>1045366</v>
      </c>
      <c r="D48" s="10">
        <v>1415311</v>
      </c>
      <c r="E48" s="11">
        <f>C48/D48*100</f>
        <v>73.86122202116708</v>
      </c>
      <c r="F48" s="10">
        <f t="shared" si="1"/>
        <v>1503060.2820000001</v>
      </c>
      <c r="G48" s="11">
        <f t="shared" si="7"/>
        <v>69.549173277935097</v>
      </c>
    </row>
    <row r="49" spans="1:8" x14ac:dyDescent="0.25">
      <c r="A49" s="25" t="s">
        <v>18</v>
      </c>
      <c r="C49" s="28"/>
      <c r="D49" s="28"/>
      <c r="E49" s="28"/>
      <c r="F49" s="10"/>
      <c r="G49" s="28"/>
    </row>
    <row r="50" spans="1:8" x14ac:dyDescent="0.25">
      <c r="A50" s="17" t="s">
        <v>48</v>
      </c>
      <c r="B50" s="8" t="s">
        <v>6</v>
      </c>
      <c r="C50" s="10">
        <v>267827</v>
      </c>
      <c r="D50" s="10">
        <v>171015</v>
      </c>
      <c r="E50" s="11">
        <f>C50/D50*100</f>
        <v>156.61023886793558</v>
      </c>
      <c r="F50" s="10">
        <f t="shared" si="1"/>
        <v>181617.93000000002</v>
      </c>
      <c r="G50" s="11">
        <f>C50/F50*100</f>
        <v>147.46726823722744</v>
      </c>
    </row>
    <row r="51" spans="1:8" x14ac:dyDescent="0.25">
      <c r="A51" s="17" t="s">
        <v>49</v>
      </c>
      <c r="B51" s="27" t="s">
        <v>6</v>
      </c>
      <c r="C51" s="10">
        <v>95815</v>
      </c>
      <c r="D51" s="10">
        <v>45027</v>
      </c>
      <c r="E51" s="11">
        <f t="shared" ref="E51:E53" si="8">C51/D51*100</f>
        <v>212.79454549492525</v>
      </c>
      <c r="F51" s="10">
        <f t="shared" si="1"/>
        <v>47818.673999999999</v>
      </c>
      <c r="G51" s="11">
        <f t="shared" ref="G51:G59" si="9">C51/F51*100</f>
        <v>200.37151176546635</v>
      </c>
    </row>
    <row r="52" spans="1:8" x14ac:dyDescent="0.25">
      <c r="A52" s="18" t="s">
        <v>50</v>
      </c>
      <c r="B52" s="27" t="s">
        <v>6</v>
      </c>
      <c r="C52" s="10">
        <v>204884</v>
      </c>
      <c r="D52" s="10">
        <v>82602</v>
      </c>
      <c r="E52" s="11">
        <f t="shared" si="8"/>
        <v>248.03757778262025</v>
      </c>
      <c r="F52" s="10">
        <f t="shared" si="1"/>
        <v>87723.324000000008</v>
      </c>
      <c r="G52" s="11">
        <f t="shared" si="9"/>
        <v>233.55704122657275</v>
      </c>
    </row>
    <row r="53" spans="1:8" x14ac:dyDescent="0.25">
      <c r="A53" s="18" t="s">
        <v>51</v>
      </c>
      <c r="B53" s="27" t="s">
        <v>6</v>
      </c>
      <c r="C53" s="10">
        <v>11569</v>
      </c>
      <c r="D53" s="10">
        <v>271758</v>
      </c>
      <c r="E53" s="11">
        <f t="shared" si="8"/>
        <v>4.2570963872268708</v>
      </c>
      <c r="F53" s="10">
        <f t="shared" si="1"/>
        <v>288606.99600000004</v>
      </c>
      <c r="G53" s="11">
        <f t="shared" si="9"/>
        <v>4.0085653363718183</v>
      </c>
    </row>
    <row r="54" spans="1:8" x14ac:dyDescent="0.25">
      <c r="A54" s="25" t="s">
        <v>18</v>
      </c>
      <c r="B54" s="27" t="s">
        <v>6</v>
      </c>
      <c r="C54" s="10"/>
      <c r="D54" s="10"/>
      <c r="E54" s="11"/>
      <c r="F54" s="10"/>
      <c r="G54" s="11"/>
    </row>
    <row r="55" spans="1:8" x14ac:dyDescent="0.25">
      <c r="A55" s="22" t="s">
        <v>56</v>
      </c>
      <c r="B55" s="27" t="s">
        <v>6</v>
      </c>
      <c r="C55" s="10"/>
      <c r="D55" s="10"/>
      <c r="E55" s="11"/>
      <c r="F55" s="10"/>
      <c r="G55" s="11"/>
    </row>
    <row r="56" spans="1:8" x14ac:dyDescent="0.25">
      <c r="A56" s="18" t="s">
        <v>52</v>
      </c>
      <c r="B56" s="27" t="s">
        <v>6</v>
      </c>
      <c r="C56" s="10"/>
      <c r="D56" s="10"/>
      <c r="E56" s="11"/>
      <c r="F56" s="10"/>
      <c r="G56" s="11"/>
    </row>
    <row r="57" spans="1:8" x14ac:dyDescent="0.25">
      <c r="A57" s="18" t="s">
        <v>53</v>
      </c>
      <c r="B57" s="15" t="s">
        <v>6</v>
      </c>
      <c r="C57" s="10">
        <v>4291</v>
      </c>
      <c r="D57" s="10">
        <v>5011</v>
      </c>
      <c r="E57" s="11">
        <f t="shared" ref="E57:E59" si="10">C57/D57*100</f>
        <v>85.631610456994608</v>
      </c>
      <c r="F57" s="10">
        <f t="shared" si="1"/>
        <v>5321.6820000000007</v>
      </c>
      <c r="G57" s="11">
        <f t="shared" si="9"/>
        <v>80.632401560258572</v>
      </c>
    </row>
    <row r="58" spans="1:8" x14ac:dyDescent="0.25">
      <c r="A58" s="18" t="s">
        <v>54</v>
      </c>
      <c r="B58" s="15" t="s">
        <v>6</v>
      </c>
      <c r="C58" s="10">
        <v>3869</v>
      </c>
      <c r="D58" s="10">
        <v>22702</v>
      </c>
      <c r="E58" s="11">
        <f t="shared" si="10"/>
        <v>17.042551317064575</v>
      </c>
      <c r="F58" s="10">
        <f t="shared" si="1"/>
        <v>24109.524000000001</v>
      </c>
      <c r="G58" s="11">
        <f t="shared" si="9"/>
        <v>16.047600110230299</v>
      </c>
    </row>
    <row r="59" spans="1:8" x14ac:dyDescent="0.25">
      <c r="A59" s="18" t="s">
        <v>40</v>
      </c>
      <c r="B59" s="15" t="s">
        <v>6</v>
      </c>
      <c r="C59" s="10">
        <v>457111</v>
      </c>
      <c r="D59" s="10">
        <v>817196</v>
      </c>
      <c r="E59" s="11">
        <f t="shared" si="10"/>
        <v>55.936519513066628</v>
      </c>
      <c r="F59" s="10">
        <f t="shared" si="1"/>
        <v>867862.152</v>
      </c>
      <c r="G59" s="11">
        <f t="shared" si="9"/>
        <v>52.670922328687972</v>
      </c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2"/>
    </row>
    <row r="62" spans="1:8" ht="38.25" customHeight="1" x14ac:dyDescent="0.25">
      <c r="A62" s="65" t="s">
        <v>29</v>
      </c>
      <c r="B62" s="65"/>
      <c r="F62" s="66" t="s">
        <v>64</v>
      </c>
      <c r="G62" s="66"/>
    </row>
  </sheetData>
  <mergeCells count="7">
    <mergeCell ref="A62:B62"/>
    <mergeCell ref="F62:G62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zoomScale="90" zoomScaleNormal="90" workbookViewId="0">
      <selection activeCell="D3" sqref="D3"/>
    </sheetView>
  </sheetViews>
  <sheetFormatPr defaultRowHeight="15" x14ac:dyDescent="0.2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10" ht="16.5" x14ac:dyDescent="0.25">
      <c r="D1" s="3" t="s">
        <v>62</v>
      </c>
    </row>
    <row r="2" spans="1:10" x14ac:dyDescent="0.25">
      <c r="C2" s="4"/>
    </row>
    <row r="3" spans="1:10" ht="15" customHeight="1" x14ac:dyDescent="0.25">
      <c r="A3" s="68" t="s">
        <v>0</v>
      </c>
      <c r="B3" s="69" t="s">
        <v>1</v>
      </c>
      <c r="C3" s="38">
        <v>2013</v>
      </c>
      <c r="D3" s="38">
        <v>2012</v>
      </c>
      <c r="E3" s="69" t="s">
        <v>3</v>
      </c>
      <c r="F3" s="38" t="s">
        <v>60</v>
      </c>
      <c r="G3" s="70" t="s">
        <v>3</v>
      </c>
    </row>
    <row r="4" spans="1:10" ht="30" customHeight="1" x14ac:dyDescent="0.25">
      <c r="A4" s="68"/>
      <c r="B4" s="69"/>
      <c r="C4" s="39" t="s">
        <v>2</v>
      </c>
      <c r="D4" s="39" t="s">
        <v>2</v>
      </c>
      <c r="E4" s="69"/>
      <c r="F4" s="39" t="s">
        <v>4</v>
      </c>
      <c r="G4" s="70"/>
    </row>
    <row r="5" spans="1:10" x14ac:dyDescent="0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10" x14ac:dyDescent="0.25">
      <c r="A6" s="18" t="s">
        <v>5</v>
      </c>
      <c r="B6" s="15" t="s">
        <v>6</v>
      </c>
      <c r="C6" s="10">
        <v>1695127</v>
      </c>
      <c r="D6" s="10">
        <v>2316247</v>
      </c>
      <c r="E6" s="11">
        <f>C6/D6*100</f>
        <v>73.184207038368527</v>
      </c>
      <c r="F6" s="10">
        <f>D6*1.039</f>
        <v>2406580.6329999999</v>
      </c>
      <c r="G6" s="11">
        <f>C6/F6*100</f>
        <v>70.437157881009185</v>
      </c>
    </row>
    <row r="7" spans="1:10" x14ac:dyDescent="0.25">
      <c r="A7" s="18" t="s">
        <v>7</v>
      </c>
      <c r="B7" s="15" t="s">
        <v>6</v>
      </c>
      <c r="C7" s="10">
        <v>735927</v>
      </c>
      <c r="D7" s="10">
        <v>948887</v>
      </c>
      <c r="E7" s="11">
        <f t="shared" ref="E7:E10" si="0">C7/D7*100</f>
        <v>77.556863989073506</v>
      </c>
      <c r="F7" s="10">
        <f t="shared" ref="F7:F59" si="1">D7*1.039</f>
        <v>985893.59299999988</v>
      </c>
      <c r="G7" s="11">
        <f>C7/F7*100</f>
        <v>74.645682376394149</v>
      </c>
    </row>
    <row r="8" spans="1:10" x14ac:dyDescent="0.25">
      <c r="A8" s="18" t="s">
        <v>8</v>
      </c>
      <c r="B8" s="15" t="s">
        <v>6</v>
      </c>
      <c r="C8" s="10"/>
      <c r="D8" s="10"/>
      <c r="E8" s="11"/>
      <c r="F8" s="10"/>
      <c r="G8" s="11"/>
    </row>
    <row r="9" spans="1:10" ht="25.5" x14ac:dyDescent="0.25">
      <c r="A9" s="18" t="s">
        <v>9</v>
      </c>
      <c r="B9" s="15" t="s">
        <v>10</v>
      </c>
      <c r="C9" s="10"/>
      <c r="D9" s="10"/>
      <c r="E9" s="11"/>
      <c r="F9" s="10"/>
      <c r="G9" s="11"/>
    </row>
    <row r="10" spans="1:10" ht="15.75" x14ac:dyDescent="0.25">
      <c r="A10" s="19" t="s">
        <v>11</v>
      </c>
      <c r="B10" s="36" t="s">
        <v>12</v>
      </c>
      <c r="C10" s="9">
        <v>92881.600000000006</v>
      </c>
      <c r="D10" s="9">
        <v>52536.2</v>
      </c>
      <c r="E10" s="13">
        <f t="shared" si="0"/>
        <v>176.79542867584638</v>
      </c>
      <c r="F10" s="10">
        <f t="shared" si="1"/>
        <v>54585.111799999991</v>
      </c>
      <c r="G10" s="11">
        <f t="shared" ref="G10:G17" si="2">C10/F10*100</f>
        <v>170.15921912978479</v>
      </c>
    </row>
    <row r="11" spans="1:10" x14ac:dyDescent="0.25">
      <c r="A11" s="25" t="s">
        <v>13</v>
      </c>
      <c r="B11" s="71" t="s">
        <v>12</v>
      </c>
      <c r="C11" s="28"/>
      <c r="D11" s="28"/>
      <c r="E11" s="28"/>
      <c r="F11" s="10"/>
      <c r="G11" s="11"/>
    </row>
    <row r="12" spans="1:10" x14ac:dyDescent="0.25">
      <c r="A12" s="20" t="s">
        <v>14</v>
      </c>
      <c r="B12" s="72"/>
      <c r="C12" s="10">
        <v>75381.8</v>
      </c>
      <c r="D12" s="10">
        <v>33791.800000000003</v>
      </c>
      <c r="E12" s="11">
        <f>C12/D12*100</f>
        <v>223.07719624287549</v>
      </c>
      <c r="F12" s="10">
        <f t="shared" si="1"/>
        <v>35109.680200000003</v>
      </c>
      <c r="G12" s="11">
        <f t="shared" si="2"/>
        <v>214.70374999314294</v>
      </c>
    </row>
    <row r="13" spans="1:10" ht="15.75" x14ac:dyDescent="0.25">
      <c r="A13" s="17" t="s">
        <v>15</v>
      </c>
      <c r="B13" s="37" t="s">
        <v>12</v>
      </c>
      <c r="C13" s="10">
        <v>17499.8</v>
      </c>
      <c r="D13" s="10">
        <v>18744.400000000001</v>
      </c>
      <c r="E13" s="11">
        <f>C13/D13*100</f>
        <v>93.360150231535812</v>
      </c>
      <c r="F13" s="10">
        <f t="shared" si="1"/>
        <v>19475.4316</v>
      </c>
      <c r="G13" s="11">
        <f t="shared" si="2"/>
        <v>89.855775006290486</v>
      </c>
      <c r="I13" s="10">
        <v>450000</v>
      </c>
      <c r="J13">
        <f>I13*0.5%</f>
        <v>2250</v>
      </c>
    </row>
    <row r="14" spans="1:10" x14ac:dyDescent="0.25">
      <c r="A14" s="18" t="s">
        <v>16</v>
      </c>
      <c r="B14" s="27" t="s">
        <v>17</v>
      </c>
      <c r="C14" s="10">
        <v>810</v>
      </c>
      <c r="D14" s="10">
        <v>506</v>
      </c>
      <c r="E14" s="11">
        <f>C14/D14*100</f>
        <v>160.07905138339922</v>
      </c>
      <c r="F14" s="10">
        <f t="shared" si="1"/>
        <v>525.73399999999992</v>
      </c>
      <c r="G14" s="11">
        <f t="shared" si="2"/>
        <v>154.07030931992227</v>
      </c>
    </row>
    <row r="15" spans="1:10" x14ac:dyDescent="0.25">
      <c r="A15" s="25" t="s">
        <v>18</v>
      </c>
      <c r="C15" s="28"/>
      <c r="D15" s="28"/>
      <c r="E15" s="28"/>
      <c r="F15" s="10"/>
      <c r="G15" s="11"/>
    </row>
    <row r="16" spans="1:10" x14ac:dyDescent="0.25">
      <c r="A16" s="20" t="s">
        <v>19</v>
      </c>
      <c r="B16" s="33" t="s">
        <v>17</v>
      </c>
      <c r="C16" s="10">
        <v>761</v>
      </c>
      <c r="D16" s="10">
        <v>440</v>
      </c>
      <c r="E16" s="11">
        <f>C16/D16*100</f>
        <v>172.95454545454544</v>
      </c>
      <c r="F16" s="10">
        <f t="shared" si="1"/>
        <v>457.15999999999997</v>
      </c>
      <c r="G16" s="11">
        <f t="shared" si="2"/>
        <v>166.46250765596292</v>
      </c>
    </row>
    <row r="17" spans="1:7" x14ac:dyDescent="0.25">
      <c r="A17" s="18" t="s">
        <v>15</v>
      </c>
      <c r="B17" s="27" t="s">
        <v>17</v>
      </c>
      <c r="C17" s="10">
        <v>49</v>
      </c>
      <c r="D17" s="10">
        <v>66</v>
      </c>
      <c r="E17" s="11">
        <f>C17/D17*100</f>
        <v>74.242424242424249</v>
      </c>
      <c r="F17" s="10">
        <f t="shared" si="1"/>
        <v>68.573999999999998</v>
      </c>
      <c r="G17" s="11">
        <f t="shared" si="2"/>
        <v>71.45565374631785</v>
      </c>
    </row>
    <row r="18" spans="1:7" ht="25.5" x14ac:dyDescent="0.25">
      <c r="A18" s="18" t="s">
        <v>20</v>
      </c>
      <c r="B18" s="15" t="s">
        <v>6</v>
      </c>
      <c r="C18" s="10">
        <v>700228</v>
      </c>
      <c r="D18" s="10">
        <v>905064</v>
      </c>
      <c r="E18" s="14">
        <f>C18/D18*100</f>
        <v>77.367788355298629</v>
      </c>
      <c r="F18" s="10">
        <f t="shared" si="1"/>
        <v>940361.49599999993</v>
      </c>
      <c r="G18" s="11">
        <f>C18/F18*100</f>
        <v>74.463703903078567</v>
      </c>
    </row>
    <row r="19" spans="1:7" x14ac:dyDescent="0.25">
      <c r="A19" s="18" t="s">
        <v>21</v>
      </c>
      <c r="B19" s="15" t="s">
        <v>22</v>
      </c>
      <c r="C19" s="10">
        <v>873</v>
      </c>
      <c r="D19" s="10">
        <v>1071</v>
      </c>
      <c r="E19" s="14">
        <f t="shared" ref="E19:E22" si="3">C19/D19*100</f>
        <v>81.512605042016801</v>
      </c>
      <c r="F19" s="10">
        <f t="shared" si="1"/>
        <v>1112.769</v>
      </c>
      <c r="G19" s="11">
        <f>C19/F19*100</f>
        <v>78.4529403676774</v>
      </c>
    </row>
    <row r="20" spans="1:7" x14ac:dyDescent="0.25">
      <c r="A20" s="18" t="s">
        <v>23</v>
      </c>
      <c r="B20" s="15" t="s">
        <v>6</v>
      </c>
      <c r="C20" s="7">
        <v>30072</v>
      </c>
      <c r="D20" s="7">
        <v>26870</v>
      </c>
      <c r="E20" s="14">
        <f t="shared" si="3"/>
        <v>111.91663565314478</v>
      </c>
      <c r="F20" s="10">
        <f t="shared" si="1"/>
        <v>27917.929999999997</v>
      </c>
      <c r="G20" s="11">
        <f>C20/F20*100</f>
        <v>107.71572247655898</v>
      </c>
    </row>
    <row r="21" spans="1:7" x14ac:dyDescent="0.25">
      <c r="A21" s="18" t="s">
        <v>24</v>
      </c>
      <c r="B21" s="15" t="s">
        <v>6</v>
      </c>
      <c r="C21" s="10"/>
      <c r="E21" s="14"/>
      <c r="F21" s="10"/>
      <c r="G21" s="12"/>
    </row>
    <row r="22" spans="1:7" x14ac:dyDescent="0.25">
      <c r="A22" s="18" t="s">
        <v>55</v>
      </c>
      <c r="B22" s="15" t="s">
        <v>6</v>
      </c>
      <c r="C22" s="10">
        <v>695602</v>
      </c>
      <c r="D22" s="10">
        <v>646216</v>
      </c>
      <c r="E22" s="14">
        <f t="shared" si="3"/>
        <v>107.64233630860269</v>
      </c>
      <c r="F22" s="10">
        <f t="shared" si="1"/>
        <v>671418.424</v>
      </c>
      <c r="G22" s="11">
        <f>C22/F22*100</f>
        <v>103.60186362714407</v>
      </c>
    </row>
    <row r="23" spans="1:7" x14ac:dyDescent="0.25">
      <c r="A23" s="25" t="s">
        <v>18</v>
      </c>
      <c r="C23" s="28"/>
      <c r="D23" s="28"/>
      <c r="E23" s="28"/>
      <c r="F23" s="10"/>
      <c r="G23" s="28"/>
    </row>
    <row r="24" spans="1:7" ht="27.75" customHeight="1" x14ac:dyDescent="0.25">
      <c r="A24" s="20" t="s">
        <v>35</v>
      </c>
      <c r="B24" s="8" t="s">
        <v>6</v>
      </c>
      <c r="C24" s="10">
        <v>481300</v>
      </c>
      <c r="D24" s="10">
        <v>385826</v>
      </c>
      <c r="E24" s="11">
        <f>C24/D24*100</f>
        <v>124.7453515315194</v>
      </c>
      <c r="F24" s="10">
        <f t="shared" si="1"/>
        <v>400873.21399999998</v>
      </c>
      <c r="G24" s="11">
        <f>C24/F24*100</f>
        <v>120.06289849039402</v>
      </c>
    </row>
    <row r="25" spans="1:7" x14ac:dyDescent="0.25">
      <c r="A25" s="18" t="s">
        <v>34</v>
      </c>
      <c r="B25" s="15" t="s">
        <v>6</v>
      </c>
      <c r="C25" s="10">
        <v>134275</v>
      </c>
      <c r="D25" s="10">
        <v>158209</v>
      </c>
      <c r="E25" s="11">
        <f>C25/D25*100</f>
        <v>84.871909941912278</v>
      </c>
      <c r="F25" s="10">
        <f t="shared" si="1"/>
        <v>164379.15099999998</v>
      </c>
      <c r="G25" s="11">
        <f>C25/F25*100</f>
        <v>81.686150088462256</v>
      </c>
    </row>
    <row r="26" spans="1:7" x14ac:dyDescent="0.25">
      <c r="A26" s="18" t="s">
        <v>25</v>
      </c>
      <c r="B26" s="12" t="s">
        <v>6</v>
      </c>
      <c r="C26" s="10">
        <v>999525</v>
      </c>
      <c r="D26" s="10">
        <v>1670031</v>
      </c>
      <c r="E26" s="11">
        <f>C26/D26*100</f>
        <v>59.850685406438565</v>
      </c>
      <c r="F26" s="10">
        <f t="shared" si="1"/>
        <v>1735162.2089999998</v>
      </c>
      <c r="G26" s="11">
        <f>C26/F26*100</f>
        <v>57.604124549026537</v>
      </c>
    </row>
    <row r="27" spans="1:7" x14ac:dyDescent="0.25">
      <c r="A27" s="19" t="s">
        <v>26</v>
      </c>
      <c r="B27" s="12" t="s">
        <v>6</v>
      </c>
      <c r="C27" s="10"/>
      <c r="D27" s="10"/>
      <c r="E27" s="11"/>
      <c r="F27" s="10"/>
      <c r="G27" s="12"/>
    </row>
    <row r="28" spans="1:7" x14ac:dyDescent="0.25">
      <c r="A28" s="25" t="s">
        <v>18</v>
      </c>
      <c r="B28" s="28"/>
      <c r="C28" s="28"/>
      <c r="D28" s="28"/>
      <c r="E28" s="28"/>
      <c r="F28" s="10"/>
      <c r="G28" s="28"/>
    </row>
    <row r="29" spans="1:7" x14ac:dyDescent="0.25">
      <c r="A29" s="17" t="s">
        <v>31</v>
      </c>
      <c r="B29" s="12" t="s">
        <v>6</v>
      </c>
      <c r="C29" s="10">
        <v>135</v>
      </c>
      <c r="D29" s="10">
        <v>75869</v>
      </c>
      <c r="E29" s="11">
        <f>C29/D29*100</f>
        <v>0.17793828836547207</v>
      </c>
      <c r="F29" s="10">
        <f t="shared" si="1"/>
        <v>78827.890999999989</v>
      </c>
      <c r="G29" s="11">
        <f>C29/F29*100</f>
        <v>0.17125918033250442</v>
      </c>
    </row>
    <row r="30" spans="1:7" ht="14.25" customHeight="1" x14ac:dyDescent="0.25">
      <c r="A30" s="17" t="s">
        <v>32</v>
      </c>
      <c r="B30" s="12" t="s">
        <v>6</v>
      </c>
      <c r="C30" s="10">
        <v>2796</v>
      </c>
      <c r="D30" s="10">
        <v>17312</v>
      </c>
      <c r="E30" s="11">
        <f>C30/D30*100</f>
        <v>16.150646950092419</v>
      </c>
      <c r="F30" s="10">
        <f t="shared" si="1"/>
        <v>17987.167999999998</v>
      </c>
      <c r="G30" s="11"/>
    </row>
    <row r="31" spans="1:7" x14ac:dyDescent="0.25">
      <c r="A31" s="17" t="s">
        <v>33</v>
      </c>
      <c r="B31" s="12" t="s">
        <v>6</v>
      </c>
      <c r="C31" s="10">
        <v>856434</v>
      </c>
      <c r="D31" s="10">
        <v>409138</v>
      </c>
      <c r="E31" s="11">
        <f t="shared" ref="E31" si="4">C31/D31*100</f>
        <v>209.32643753452379</v>
      </c>
      <c r="F31" s="10">
        <f t="shared" si="1"/>
        <v>425094.38199999998</v>
      </c>
      <c r="G31" s="11">
        <f>C31/F31*100</f>
        <v>201.46914103419041</v>
      </c>
    </row>
    <row r="32" spans="1:7" x14ac:dyDescent="0.25">
      <c r="A32" s="25" t="s">
        <v>18</v>
      </c>
      <c r="B32" s="28"/>
      <c r="C32" s="31"/>
      <c r="D32" s="31"/>
      <c r="E32" s="31"/>
      <c r="F32" s="10"/>
      <c r="G32" s="31"/>
    </row>
    <row r="33" spans="1:7" x14ac:dyDescent="0.25">
      <c r="A33" s="17" t="s">
        <v>36</v>
      </c>
      <c r="B33" s="12" t="s">
        <v>6</v>
      </c>
      <c r="C33" s="10">
        <v>532671</v>
      </c>
      <c r="D33" s="10">
        <v>165192</v>
      </c>
      <c r="E33" s="11">
        <f>C33/D33*100</f>
        <v>322.45568792677608</v>
      </c>
      <c r="F33" s="10">
        <f t="shared" si="1"/>
        <v>171634.48799999998</v>
      </c>
      <c r="G33" s="11">
        <f>C33/F33*100</f>
        <v>310.3519614309684</v>
      </c>
    </row>
    <row r="34" spans="1:7" x14ac:dyDescent="0.25">
      <c r="A34" s="17" t="s">
        <v>37</v>
      </c>
      <c r="B34" s="26" t="s">
        <v>6</v>
      </c>
      <c r="C34" s="10">
        <v>160230</v>
      </c>
      <c r="D34" s="10">
        <v>240380</v>
      </c>
      <c r="E34" s="11">
        <f t="shared" ref="E34:E37" si="5">C34/D34*100</f>
        <v>66.656959813628418</v>
      </c>
      <c r="F34" s="10">
        <f t="shared" si="1"/>
        <v>249754.81999999998</v>
      </c>
      <c r="G34" s="11">
        <f>C34/F34*100</f>
        <v>64.154918011191938</v>
      </c>
    </row>
    <row r="35" spans="1:7" x14ac:dyDescent="0.25">
      <c r="A35" s="18" t="s">
        <v>38</v>
      </c>
      <c r="B35" s="26" t="s">
        <v>6</v>
      </c>
      <c r="C35" s="10">
        <v>163533</v>
      </c>
      <c r="D35" s="10">
        <v>3566</v>
      </c>
      <c r="E35" s="11">
        <f t="shared" si="5"/>
        <v>4585.8945597307911</v>
      </c>
      <c r="F35" s="10">
        <f t="shared" si="1"/>
        <v>3705.0739999999996</v>
      </c>
      <c r="G35" s="11">
        <f>C35/F35*100</f>
        <v>4413.7579978159683</v>
      </c>
    </row>
    <row r="36" spans="1:7" x14ac:dyDescent="0.25">
      <c r="A36" s="18" t="s">
        <v>39</v>
      </c>
      <c r="B36" s="26" t="s">
        <v>6</v>
      </c>
      <c r="C36" s="10">
        <v>24891</v>
      </c>
      <c r="D36" s="10">
        <v>2604</v>
      </c>
      <c r="E36" s="11">
        <f t="shared" si="5"/>
        <v>955.87557603686639</v>
      </c>
      <c r="F36" s="10">
        <f t="shared" si="1"/>
        <v>2705.5559999999996</v>
      </c>
      <c r="G36" s="11">
        <f>C36/F36*100</f>
        <v>919.99574209515538</v>
      </c>
    </row>
    <row r="37" spans="1:7" x14ac:dyDescent="0.25">
      <c r="A37" s="19" t="s">
        <v>40</v>
      </c>
      <c r="B37" s="26" t="s">
        <v>6</v>
      </c>
      <c r="C37" s="10">
        <v>115270</v>
      </c>
      <c r="D37" s="10">
        <v>1165108</v>
      </c>
      <c r="E37" s="11">
        <f t="shared" si="5"/>
        <v>9.893503434874706</v>
      </c>
      <c r="F37" s="10">
        <f t="shared" si="1"/>
        <v>1210547.2119999998</v>
      </c>
      <c r="G37" s="11">
        <f>C37/F37*100</f>
        <v>9.5221399758178134</v>
      </c>
    </row>
    <row r="38" spans="1:7" x14ac:dyDescent="0.25">
      <c r="A38" s="25" t="s">
        <v>18</v>
      </c>
      <c r="C38" s="23"/>
      <c r="D38" s="23"/>
      <c r="E38" s="24"/>
      <c r="F38" s="10"/>
      <c r="G38" s="30"/>
    </row>
    <row r="39" spans="1:7" x14ac:dyDescent="0.25">
      <c r="A39" s="17" t="s">
        <v>41</v>
      </c>
      <c r="B39" s="29" t="s">
        <v>6</v>
      </c>
      <c r="C39" s="23"/>
      <c r="D39" s="23"/>
      <c r="E39" s="24"/>
      <c r="F39" s="10"/>
      <c r="G39" s="30"/>
    </row>
    <row r="40" spans="1:7" ht="25.5" x14ac:dyDescent="0.25">
      <c r="A40" s="21" t="s">
        <v>27</v>
      </c>
      <c r="B40" s="26" t="s">
        <v>6</v>
      </c>
      <c r="C40" s="10">
        <v>1079677</v>
      </c>
      <c r="D40" s="10">
        <v>1831907</v>
      </c>
      <c r="E40" s="11">
        <f>C40/D40*100</f>
        <v>58.937325966874951</v>
      </c>
      <c r="F40" s="10">
        <f t="shared" si="1"/>
        <v>1903351.3729999999</v>
      </c>
      <c r="G40" s="11">
        <f>C40/F40*100</f>
        <v>56.725049053777632</v>
      </c>
    </row>
    <row r="41" spans="1:7" x14ac:dyDescent="0.25">
      <c r="A41" s="25" t="s">
        <v>18</v>
      </c>
      <c r="C41" s="28"/>
      <c r="D41" s="28"/>
      <c r="E41" s="28"/>
      <c r="F41" s="10"/>
      <c r="G41" s="28"/>
    </row>
    <row r="42" spans="1:7" x14ac:dyDescent="0.25">
      <c r="A42" s="17" t="s">
        <v>42</v>
      </c>
      <c r="B42" s="29" t="s">
        <v>6</v>
      </c>
      <c r="C42" s="10">
        <v>820417</v>
      </c>
      <c r="D42" s="10">
        <v>831844</v>
      </c>
      <c r="E42" s="11">
        <f>C42/D42*100</f>
        <v>98.626304932174776</v>
      </c>
      <c r="F42" s="10">
        <f t="shared" si="1"/>
        <v>864285.91599999997</v>
      </c>
      <c r="G42" s="11">
        <f>C42/F42*100</f>
        <v>94.924258837511815</v>
      </c>
    </row>
    <row r="43" spans="1:7" x14ac:dyDescent="0.25">
      <c r="A43" s="17" t="s">
        <v>43</v>
      </c>
      <c r="B43" s="26" t="s">
        <v>6</v>
      </c>
      <c r="C43" s="10">
        <v>1020</v>
      </c>
      <c r="D43" s="10">
        <v>3308</v>
      </c>
      <c r="E43" s="11">
        <f t="shared" ref="E43:E47" si="6">C43/D43*100</f>
        <v>30.834340991535669</v>
      </c>
      <c r="F43" s="10">
        <f t="shared" si="1"/>
        <v>3437.0119999999997</v>
      </c>
      <c r="G43" s="11">
        <f t="shared" ref="G43:G48" si="7">C43/F43*100</f>
        <v>29.676940319091123</v>
      </c>
    </row>
    <row r="44" spans="1:7" x14ac:dyDescent="0.25">
      <c r="A44" s="18" t="s">
        <v>44</v>
      </c>
      <c r="B44" s="27" t="s">
        <v>6</v>
      </c>
      <c r="C44" s="10">
        <v>18657</v>
      </c>
      <c r="D44" s="10">
        <v>6533</v>
      </c>
      <c r="E44" s="11">
        <f t="shared" si="6"/>
        <v>285.58089698454</v>
      </c>
      <c r="F44" s="10">
        <f t="shared" si="1"/>
        <v>6787.7869999999994</v>
      </c>
      <c r="G44" s="11">
        <f t="shared" si="7"/>
        <v>274.86130604864297</v>
      </c>
    </row>
    <row r="45" spans="1:7" x14ac:dyDescent="0.25">
      <c r="A45" s="18" t="s">
        <v>45</v>
      </c>
      <c r="B45" s="27" t="s">
        <v>6</v>
      </c>
      <c r="C45" s="10">
        <v>11155</v>
      </c>
      <c r="D45" s="10">
        <v>4659</v>
      </c>
      <c r="E45" s="11">
        <f t="shared" si="6"/>
        <v>239.42906203047863</v>
      </c>
      <c r="F45" s="10">
        <f t="shared" si="1"/>
        <v>4840.701</v>
      </c>
      <c r="G45" s="11">
        <f t="shared" si="7"/>
        <v>230.44183063568684</v>
      </c>
    </row>
    <row r="46" spans="1:7" x14ac:dyDescent="0.25">
      <c r="A46" s="18" t="s">
        <v>46</v>
      </c>
      <c r="B46" s="27" t="s">
        <v>6</v>
      </c>
      <c r="C46" s="10">
        <v>193311</v>
      </c>
      <c r="D46" s="10">
        <v>938428</v>
      </c>
      <c r="E46" s="11">
        <f t="shared" si="6"/>
        <v>20.599449291794361</v>
      </c>
      <c r="F46" s="10">
        <f t="shared" si="1"/>
        <v>975026.69199999992</v>
      </c>
      <c r="G46" s="11">
        <f t="shared" si="7"/>
        <v>19.826226459859832</v>
      </c>
    </row>
    <row r="47" spans="1:7" x14ac:dyDescent="0.25">
      <c r="A47" s="18" t="s">
        <v>47</v>
      </c>
      <c r="B47" s="27" t="s">
        <v>6</v>
      </c>
      <c r="C47" s="10">
        <v>35117</v>
      </c>
      <c r="D47" s="10">
        <v>47135</v>
      </c>
      <c r="E47" s="11">
        <f t="shared" si="6"/>
        <v>74.503023231144581</v>
      </c>
      <c r="F47" s="10">
        <f t="shared" si="1"/>
        <v>48973.264999999999</v>
      </c>
      <c r="G47" s="11">
        <f t="shared" si="7"/>
        <v>71.70647086731914</v>
      </c>
    </row>
    <row r="48" spans="1:7" ht="38.25" x14ac:dyDescent="0.25">
      <c r="A48" s="18" t="s">
        <v>57</v>
      </c>
      <c r="B48" s="27" t="s">
        <v>6</v>
      </c>
      <c r="C48" s="10">
        <v>615450</v>
      </c>
      <c r="D48" s="10">
        <v>484340</v>
      </c>
      <c r="E48" s="11">
        <f>C48/D48*100</f>
        <v>127.06982698104636</v>
      </c>
      <c r="F48" s="10">
        <f t="shared" si="1"/>
        <v>503229.25999999995</v>
      </c>
      <c r="G48" s="11">
        <f t="shared" si="7"/>
        <v>122.3001222146741</v>
      </c>
    </row>
    <row r="49" spans="1:8" x14ac:dyDescent="0.25">
      <c r="A49" s="25" t="s">
        <v>18</v>
      </c>
      <c r="C49" s="28"/>
      <c r="D49" s="28"/>
      <c r="E49" s="28"/>
      <c r="F49" s="10"/>
      <c r="G49" s="28"/>
    </row>
    <row r="50" spans="1:8" x14ac:dyDescent="0.25">
      <c r="A50" s="17" t="s">
        <v>48</v>
      </c>
      <c r="B50" s="8" t="s">
        <v>6</v>
      </c>
      <c r="C50" s="10">
        <v>145905</v>
      </c>
      <c r="D50" s="10">
        <v>50314</v>
      </c>
      <c r="E50" s="11">
        <f>C50/D50*100</f>
        <v>289.98886989704653</v>
      </c>
      <c r="F50" s="10">
        <f t="shared" si="1"/>
        <v>52276.245999999999</v>
      </c>
      <c r="G50" s="11">
        <f>C50/F50*100</f>
        <v>279.10382088262418</v>
      </c>
    </row>
    <row r="51" spans="1:8" x14ac:dyDescent="0.25">
      <c r="A51" s="17" t="s">
        <v>49</v>
      </c>
      <c r="B51" s="27" t="s">
        <v>6</v>
      </c>
      <c r="C51" s="10">
        <v>41298</v>
      </c>
      <c r="D51" s="10">
        <v>16805</v>
      </c>
      <c r="E51" s="11">
        <f t="shared" ref="E51:E53" si="8">C51/D51*100</f>
        <v>245.74828919964298</v>
      </c>
      <c r="F51" s="10">
        <f t="shared" si="1"/>
        <v>17460.395</v>
      </c>
      <c r="G51" s="11">
        <f t="shared" ref="G51:G59" si="9">C51/F51*100</f>
        <v>236.52385870995474</v>
      </c>
    </row>
    <row r="52" spans="1:8" x14ac:dyDescent="0.25">
      <c r="A52" s="18" t="s">
        <v>50</v>
      </c>
      <c r="B52" s="27" t="s">
        <v>6</v>
      </c>
      <c r="C52" s="10">
        <v>141128</v>
      </c>
      <c r="D52" s="10">
        <v>37887</v>
      </c>
      <c r="E52" s="11">
        <f t="shared" si="8"/>
        <v>372.49716261514504</v>
      </c>
      <c r="F52" s="10">
        <f t="shared" si="1"/>
        <v>39364.592999999993</v>
      </c>
      <c r="G52" s="11">
        <f t="shared" si="9"/>
        <v>358.51507470177586</v>
      </c>
    </row>
    <row r="53" spans="1:8" x14ac:dyDescent="0.25">
      <c r="A53" s="18" t="s">
        <v>51</v>
      </c>
      <c r="B53" s="27" t="s">
        <v>6</v>
      </c>
      <c r="C53" s="10">
        <v>32099</v>
      </c>
      <c r="D53" s="10">
        <v>249250</v>
      </c>
      <c r="E53" s="11">
        <f t="shared" si="8"/>
        <v>12.878234704112337</v>
      </c>
      <c r="F53" s="10">
        <f t="shared" si="1"/>
        <v>258970.74999999997</v>
      </c>
      <c r="G53" s="11">
        <f t="shared" si="9"/>
        <v>12.394836096354513</v>
      </c>
    </row>
    <row r="54" spans="1:8" x14ac:dyDescent="0.25">
      <c r="A54" s="25" t="s">
        <v>18</v>
      </c>
      <c r="B54" s="27" t="s">
        <v>6</v>
      </c>
      <c r="C54" s="10"/>
      <c r="D54" s="10"/>
      <c r="E54" s="11"/>
      <c r="F54" s="10"/>
      <c r="G54" s="11"/>
    </row>
    <row r="55" spans="1:8" x14ac:dyDescent="0.25">
      <c r="A55" s="22" t="s">
        <v>56</v>
      </c>
      <c r="B55" s="27" t="s">
        <v>6</v>
      </c>
      <c r="C55" s="10"/>
      <c r="D55" s="10"/>
      <c r="E55" s="11"/>
      <c r="F55" s="10"/>
      <c r="G55" s="11"/>
    </row>
    <row r="56" spans="1:8" x14ac:dyDescent="0.25">
      <c r="A56" s="18" t="s">
        <v>52</v>
      </c>
      <c r="B56" s="27" t="s">
        <v>6</v>
      </c>
      <c r="C56" s="10"/>
      <c r="D56" s="10"/>
      <c r="E56" s="11"/>
      <c r="F56" s="10"/>
      <c r="G56" s="11"/>
    </row>
    <row r="57" spans="1:8" x14ac:dyDescent="0.25">
      <c r="A57" s="18" t="s">
        <v>53</v>
      </c>
      <c r="B57" s="15" t="s">
        <v>6</v>
      </c>
      <c r="C57" s="10">
        <v>2302</v>
      </c>
      <c r="D57" s="10">
        <v>2088</v>
      </c>
      <c r="E57" s="11">
        <f t="shared" ref="E57:E59" si="10">C57/D57*100</f>
        <v>110.24904214559388</v>
      </c>
      <c r="F57" s="10">
        <f t="shared" si="1"/>
        <v>2169.4319999999998</v>
      </c>
      <c r="G57" s="11">
        <f t="shared" si="9"/>
        <v>106.11072391298737</v>
      </c>
    </row>
    <row r="58" spans="1:8" x14ac:dyDescent="0.25">
      <c r="A58" s="18" t="s">
        <v>54</v>
      </c>
      <c r="B58" s="15" t="s">
        <v>6</v>
      </c>
      <c r="C58" s="10">
        <v>3277</v>
      </c>
      <c r="D58" s="10">
        <v>2447</v>
      </c>
      <c r="E58" s="11">
        <f t="shared" si="10"/>
        <v>133.91908459337964</v>
      </c>
      <c r="F58" s="10">
        <f t="shared" si="1"/>
        <v>2542.433</v>
      </c>
      <c r="G58" s="11">
        <f t="shared" si="9"/>
        <v>128.89228546042315</v>
      </c>
    </row>
    <row r="59" spans="1:8" x14ac:dyDescent="0.25">
      <c r="A59" s="18" t="s">
        <v>40</v>
      </c>
      <c r="B59" s="15" t="s">
        <v>6</v>
      </c>
      <c r="C59" s="10">
        <v>249441</v>
      </c>
      <c r="D59" s="10">
        <v>125549</v>
      </c>
      <c r="E59" s="11">
        <f t="shared" si="10"/>
        <v>198.68019657663544</v>
      </c>
      <c r="F59" s="10">
        <f t="shared" si="1"/>
        <v>130445.41099999999</v>
      </c>
      <c r="G59" s="11">
        <f t="shared" si="9"/>
        <v>191.22251836057308</v>
      </c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2"/>
    </row>
    <row r="62" spans="1:8" ht="38.25" customHeight="1" x14ac:dyDescent="0.25">
      <c r="A62" s="65" t="s">
        <v>29</v>
      </c>
      <c r="B62" s="65"/>
      <c r="F62" s="66" t="s">
        <v>30</v>
      </c>
      <c r="G62" s="66"/>
    </row>
  </sheetData>
  <mergeCells count="7">
    <mergeCell ref="A62:B62"/>
    <mergeCell ref="F62:G62"/>
    <mergeCell ref="A3:A4"/>
    <mergeCell ref="B3:B4"/>
    <mergeCell ref="E3:E4"/>
    <mergeCell ref="G3:G4"/>
    <mergeCell ref="B11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2"/>
  <sheetViews>
    <sheetView zoomScale="90" zoomScaleNormal="90" workbookViewId="0">
      <selection activeCell="F32" sqref="F32"/>
    </sheetView>
  </sheetViews>
  <sheetFormatPr defaultRowHeight="15" x14ac:dyDescent="0.2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10" ht="16.5" x14ac:dyDescent="0.25">
      <c r="D1" s="3" t="s">
        <v>61</v>
      </c>
    </row>
    <row r="2" spans="1:10" x14ac:dyDescent="0.25">
      <c r="C2" s="4"/>
    </row>
    <row r="3" spans="1:10" ht="15" customHeight="1" x14ac:dyDescent="0.25">
      <c r="A3" s="68" t="s">
        <v>0</v>
      </c>
      <c r="B3" s="69" t="s">
        <v>1</v>
      </c>
      <c r="C3" s="38">
        <v>2013</v>
      </c>
      <c r="D3" s="38">
        <v>2012</v>
      </c>
      <c r="E3" s="69" t="s">
        <v>3</v>
      </c>
      <c r="F3" s="38" t="s">
        <v>60</v>
      </c>
      <c r="G3" s="70" t="s">
        <v>3</v>
      </c>
    </row>
    <row r="4" spans="1:10" ht="30" customHeight="1" x14ac:dyDescent="0.25">
      <c r="A4" s="68"/>
      <c r="B4" s="69"/>
      <c r="C4" s="39" t="s">
        <v>2</v>
      </c>
      <c r="D4" s="39" t="s">
        <v>2</v>
      </c>
      <c r="E4" s="69"/>
      <c r="F4" s="39" t="s">
        <v>4</v>
      </c>
      <c r="G4" s="70"/>
    </row>
    <row r="5" spans="1:10" x14ac:dyDescent="0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</row>
    <row r="6" spans="1:10" x14ac:dyDescent="0.25">
      <c r="A6" s="18" t="s">
        <v>5</v>
      </c>
      <c r="B6" s="15" t="s">
        <v>6</v>
      </c>
      <c r="C6" s="10">
        <v>1027468</v>
      </c>
      <c r="D6" s="10">
        <v>1368547</v>
      </c>
      <c r="E6" s="11">
        <f>C6/D6*100</f>
        <v>75.077290001731768</v>
      </c>
      <c r="F6" s="10">
        <f>D6*1.039</f>
        <v>1421920.3329999999</v>
      </c>
      <c r="G6" s="11">
        <f>C6/F6*100</f>
        <v>72.259181907345308</v>
      </c>
    </row>
    <row r="7" spans="1:10" x14ac:dyDescent="0.25">
      <c r="A7" s="18" t="s">
        <v>7</v>
      </c>
      <c r="B7" s="15" t="s">
        <v>6</v>
      </c>
      <c r="C7" s="10">
        <v>407576</v>
      </c>
      <c r="D7" s="10">
        <v>649963</v>
      </c>
      <c r="E7" s="11">
        <f t="shared" ref="E7:E10" si="0">C7/D7*100</f>
        <v>62.707569507802752</v>
      </c>
      <c r="F7" s="10">
        <f t="shared" ref="F7:F59" si="1">D7*1.039</f>
        <v>675311.55699999991</v>
      </c>
      <c r="G7" s="11">
        <f>C7/F7*100</f>
        <v>60.353772384795725</v>
      </c>
    </row>
    <row r="8" spans="1:10" x14ac:dyDescent="0.25">
      <c r="A8" s="18" t="s">
        <v>8</v>
      </c>
      <c r="B8" s="15" t="s">
        <v>6</v>
      </c>
      <c r="C8" s="10"/>
      <c r="D8" s="10"/>
      <c r="E8" s="11"/>
      <c r="F8" s="10"/>
      <c r="G8" s="11"/>
    </row>
    <row r="9" spans="1:10" ht="25.5" x14ac:dyDescent="0.25">
      <c r="A9" s="18" t="s">
        <v>9</v>
      </c>
      <c r="B9" s="15" t="s">
        <v>10</v>
      </c>
      <c r="C9" s="10"/>
      <c r="D9" s="10"/>
      <c r="E9" s="11"/>
      <c r="F9" s="10"/>
      <c r="G9" s="11"/>
    </row>
    <row r="10" spans="1:10" ht="15.75" x14ac:dyDescent="0.25">
      <c r="A10" s="19" t="s">
        <v>11</v>
      </c>
      <c r="B10" s="34" t="s">
        <v>12</v>
      </c>
      <c r="C10" s="9">
        <v>47749</v>
      </c>
      <c r="D10" s="9">
        <v>44949</v>
      </c>
      <c r="E10" s="13">
        <f t="shared" si="0"/>
        <v>106.22928207524083</v>
      </c>
      <c r="F10" s="10">
        <f t="shared" si="1"/>
        <v>46702.010999999999</v>
      </c>
      <c r="G10" s="11">
        <f t="shared" ref="G10:G17" si="2">C10/F10*100</f>
        <v>102.24184992804699</v>
      </c>
    </row>
    <row r="11" spans="1:10" x14ac:dyDescent="0.25">
      <c r="A11" s="25" t="s">
        <v>13</v>
      </c>
      <c r="B11" s="71" t="s">
        <v>12</v>
      </c>
      <c r="C11" s="28"/>
      <c r="D11" s="28"/>
      <c r="E11" s="28"/>
      <c r="F11" s="10"/>
      <c r="G11" s="11"/>
    </row>
    <row r="12" spans="1:10" x14ac:dyDescent="0.25">
      <c r="A12" s="20" t="s">
        <v>14</v>
      </c>
      <c r="B12" s="72"/>
      <c r="C12" s="10">
        <v>37482</v>
      </c>
      <c r="D12" s="10">
        <v>31111</v>
      </c>
      <c r="E12" s="11">
        <f>C12/D12*100</f>
        <v>120.47828742245508</v>
      </c>
      <c r="F12" s="10">
        <f t="shared" si="1"/>
        <v>32324.328999999998</v>
      </c>
      <c r="G12" s="11">
        <f t="shared" si="2"/>
        <v>115.9560032939895</v>
      </c>
    </row>
    <row r="13" spans="1:10" ht="15.75" x14ac:dyDescent="0.25">
      <c r="A13" s="17" t="s">
        <v>15</v>
      </c>
      <c r="B13" s="35" t="s">
        <v>12</v>
      </c>
      <c r="C13" s="10">
        <v>10267</v>
      </c>
      <c r="D13" s="10">
        <v>13838</v>
      </c>
      <c r="E13" s="11">
        <f>C13/D13*100</f>
        <v>74.194247723659487</v>
      </c>
      <c r="F13" s="10">
        <f t="shared" si="1"/>
        <v>14377.681999999999</v>
      </c>
      <c r="G13" s="11">
        <f t="shared" si="2"/>
        <v>71.409285585812796</v>
      </c>
      <c r="I13" s="10">
        <v>450000</v>
      </c>
      <c r="J13">
        <f>I13*0.5%</f>
        <v>2250</v>
      </c>
    </row>
    <row r="14" spans="1:10" x14ac:dyDescent="0.25">
      <c r="A14" s="18" t="s">
        <v>16</v>
      </c>
      <c r="B14" s="27" t="s">
        <v>17</v>
      </c>
      <c r="C14" s="10">
        <v>442</v>
      </c>
      <c r="D14" s="10">
        <v>275</v>
      </c>
      <c r="E14" s="11">
        <f>C14/D14*100</f>
        <v>160.72727272727272</v>
      </c>
      <c r="F14" s="10">
        <f t="shared" si="1"/>
        <v>285.72499999999997</v>
      </c>
      <c r="G14" s="11">
        <f t="shared" si="2"/>
        <v>154.69419896753874</v>
      </c>
    </row>
    <row r="15" spans="1:10" x14ac:dyDescent="0.25">
      <c r="A15" s="25" t="s">
        <v>18</v>
      </c>
      <c r="C15" s="28"/>
      <c r="D15" s="28"/>
      <c r="E15" s="28"/>
      <c r="F15" s="10"/>
      <c r="G15" s="11"/>
    </row>
    <row r="16" spans="1:10" x14ac:dyDescent="0.25">
      <c r="A16" s="20" t="s">
        <v>19</v>
      </c>
      <c r="B16" s="33" t="s">
        <v>17</v>
      </c>
      <c r="C16" s="10">
        <v>399</v>
      </c>
      <c r="D16" s="10">
        <v>221</v>
      </c>
      <c r="E16" s="11">
        <f>C16/D16*100</f>
        <v>180.54298642533936</v>
      </c>
      <c r="F16" s="10">
        <f t="shared" si="1"/>
        <v>229.61899999999997</v>
      </c>
      <c r="G16" s="11">
        <f t="shared" si="2"/>
        <v>173.76610820533148</v>
      </c>
    </row>
    <row r="17" spans="1:7" x14ac:dyDescent="0.25">
      <c r="A17" s="18" t="s">
        <v>15</v>
      </c>
      <c r="B17" s="27" t="s">
        <v>17</v>
      </c>
      <c r="C17" s="10">
        <v>43</v>
      </c>
      <c r="D17" s="10">
        <v>54</v>
      </c>
      <c r="E17" s="11">
        <f>C17/D17*100</f>
        <v>79.629629629629633</v>
      </c>
      <c r="F17" s="10">
        <f t="shared" si="1"/>
        <v>56.105999999999995</v>
      </c>
      <c r="G17" s="11">
        <f t="shared" si="2"/>
        <v>76.640644494349985</v>
      </c>
    </row>
    <row r="18" spans="1:7" ht="25.5" x14ac:dyDescent="0.25">
      <c r="A18" s="18" t="s">
        <v>20</v>
      </c>
      <c r="B18" s="15" t="s">
        <v>6</v>
      </c>
      <c r="C18" s="10">
        <v>386490</v>
      </c>
      <c r="D18" s="10">
        <v>624540</v>
      </c>
      <c r="E18" s="14">
        <f>C18/D18*100</f>
        <v>61.883946584686335</v>
      </c>
      <c r="F18" s="10">
        <f t="shared" si="1"/>
        <v>648897.05999999994</v>
      </c>
      <c r="G18" s="11">
        <f>C18/F18*100</f>
        <v>59.561065047821302</v>
      </c>
    </row>
    <row r="19" spans="1:7" x14ac:dyDescent="0.25">
      <c r="A19" s="18" t="s">
        <v>21</v>
      </c>
      <c r="B19" s="15" t="s">
        <v>22</v>
      </c>
      <c r="C19" s="10">
        <v>869</v>
      </c>
      <c r="D19" s="10">
        <v>1089</v>
      </c>
      <c r="E19" s="14">
        <f t="shared" ref="E19:E22" si="3">C19/D19*100</f>
        <v>79.797979797979806</v>
      </c>
      <c r="F19" s="10">
        <f t="shared" si="1"/>
        <v>1131.471</v>
      </c>
      <c r="G19" s="11">
        <f>C19/F19*100</f>
        <v>76.802675455225994</v>
      </c>
    </row>
    <row r="20" spans="1:7" x14ac:dyDescent="0.25">
      <c r="A20" s="18" t="s">
        <v>23</v>
      </c>
      <c r="B20" s="15" t="s">
        <v>6</v>
      </c>
      <c r="C20" s="7">
        <v>34135</v>
      </c>
      <c r="D20" s="7">
        <v>29482</v>
      </c>
      <c r="E20" s="14">
        <f t="shared" si="3"/>
        <v>115.78251136286548</v>
      </c>
      <c r="F20" s="10">
        <f t="shared" si="1"/>
        <v>30631.797999999999</v>
      </c>
      <c r="G20" s="11">
        <f>C20/F20*100</f>
        <v>111.43648831844608</v>
      </c>
    </row>
    <row r="21" spans="1:7" x14ac:dyDescent="0.25">
      <c r="A21" s="18" t="s">
        <v>24</v>
      </c>
      <c r="B21" s="15" t="s">
        <v>6</v>
      </c>
      <c r="C21" s="10"/>
      <c r="E21" s="14"/>
      <c r="F21" s="10"/>
      <c r="G21" s="12"/>
    </row>
    <row r="22" spans="1:7" x14ac:dyDescent="0.25">
      <c r="A22" s="18" t="s">
        <v>55</v>
      </c>
      <c r="B22" s="15" t="s">
        <v>6</v>
      </c>
      <c r="C22" s="10">
        <v>415243</v>
      </c>
      <c r="D22" s="10">
        <v>312442</v>
      </c>
      <c r="E22" s="14">
        <f t="shared" si="3"/>
        <v>132.90242669039372</v>
      </c>
      <c r="F22" s="10">
        <f t="shared" si="1"/>
        <v>324627.23799999995</v>
      </c>
      <c r="G22" s="11">
        <f>C22/F22*100</f>
        <v>127.9137889224194</v>
      </c>
    </row>
    <row r="23" spans="1:7" x14ac:dyDescent="0.25">
      <c r="A23" s="25" t="s">
        <v>18</v>
      </c>
      <c r="C23" s="28"/>
      <c r="D23" s="28"/>
      <c r="E23" s="28"/>
      <c r="F23" s="10"/>
      <c r="G23" s="28"/>
    </row>
    <row r="24" spans="1:7" ht="27.75" customHeight="1" x14ac:dyDescent="0.25">
      <c r="A24" s="20" t="s">
        <v>35</v>
      </c>
      <c r="B24" s="8" t="s">
        <v>6</v>
      </c>
      <c r="C24" s="10">
        <v>277605</v>
      </c>
      <c r="D24" s="10">
        <v>208816</v>
      </c>
      <c r="E24" s="11">
        <f>C24/D24*100</f>
        <v>132.94239904988123</v>
      </c>
      <c r="F24" s="10">
        <f t="shared" si="1"/>
        <v>216959.82399999999</v>
      </c>
      <c r="G24" s="11">
        <f>C24/F24*100</f>
        <v>127.95226087572786</v>
      </c>
    </row>
    <row r="25" spans="1:7" x14ac:dyDescent="0.25">
      <c r="A25" s="18" t="s">
        <v>34</v>
      </c>
      <c r="B25" s="15" t="s">
        <v>6</v>
      </c>
      <c r="C25" s="10">
        <v>53079</v>
      </c>
      <c r="D25" s="10">
        <v>89032</v>
      </c>
      <c r="E25" s="11">
        <f>C25/D25*100</f>
        <v>59.617890196783172</v>
      </c>
      <c r="F25" s="10">
        <f t="shared" si="1"/>
        <v>92504.247999999992</v>
      </c>
      <c r="G25" s="11">
        <f>C25/F25*100</f>
        <v>57.380067561870241</v>
      </c>
    </row>
    <row r="26" spans="1:7" x14ac:dyDescent="0.25">
      <c r="A26" s="18" t="s">
        <v>25</v>
      </c>
      <c r="B26" s="12" t="s">
        <v>6</v>
      </c>
      <c r="C26" s="10">
        <v>612225</v>
      </c>
      <c r="D26" s="10">
        <v>1056105</v>
      </c>
      <c r="E26" s="11">
        <f>C26/D26*100</f>
        <v>57.970088201457237</v>
      </c>
      <c r="F26" s="10">
        <f t="shared" si="1"/>
        <v>1097293.095</v>
      </c>
      <c r="G26" s="11">
        <f>C26/F26*100</f>
        <v>55.794117614492059</v>
      </c>
    </row>
    <row r="27" spans="1:7" x14ac:dyDescent="0.25">
      <c r="A27" s="19" t="s">
        <v>26</v>
      </c>
      <c r="B27" s="12" t="s">
        <v>6</v>
      </c>
      <c r="C27" s="10"/>
      <c r="D27" s="10"/>
      <c r="E27" s="11"/>
      <c r="F27" s="10"/>
      <c r="G27" s="12"/>
    </row>
    <row r="28" spans="1:7" x14ac:dyDescent="0.25">
      <c r="A28" s="25" t="s">
        <v>18</v>
      </c>
      <c r="B28" s="28"/>
      <c r="C28" s="28"/>
      <c r="D28" s="28"/>
      <c r="E28" s="28"/>
      <c r="F28" s="10"/>
      <c r="G28" s="28"/>
    </row>
    <row r="29" spans="1:7" x14ac:dyDescent="0.25">
      <c r="A29" s="17" t="s">
        <v>31</v>
      </c>
      <c r="B29" s="12" t="s">
        <v>6</v>
      </c>
      <c r="C29" s="10">
        <v>6955</v>
      </c>
      <c r="D29" s="10">
        <v>90343</v>
      </c>
      <c r="E29" s="11">
        <f>C29/D29*100</f>
        <v>7.6984381745126909</v>
      </c>
      <c r="F29" s="10">
        <f t="shared" si="1"/>
        <v>93866.376999999993</v>
      </c>
      <c r="G29" s="11">
        <f>C29/F29*100</f>
        <v>7.4094688878851693</v>
      </c>
    </row>
    <row r="30" spans="1:7" ht="14.25" customHeight="1" x14ac:dyDescent="0.25">
      <c r="A30" s="17" t="s">
        <v>32</v>
      </c>
      <c r="B30" s="12" t="s">
        <v>6</v>
      </c>
      <c r="C30" s="10">
        <v>2795</v>
      </c>
      <c r="D30" s="10">
        <v>14427</v>
      </c>
      <c r="E30" s="11">
        <f>C30/D30*100</f>
        <v>19.373397102654742</v>
      </c>
      <c r="F30" s="10">
        <f t="shared" si="1"/>
        <v>14989.652999999998</v>
      </c>
      <c r="G30" s="11"/>
    </row>
    <row r="31" spans="1:7" x14ac:dyDescent="0.25">
      <c r="A31" s="17" t="s">
        <v>33</v>
      </c>
      <c r="B31" s="12" t="s">
        <v>6</v>
      </c>
      <c r="C31" s="10">
        <v>493390</v>
      </c>
      <c r="D31" s="10">
        <v>250744</v>
      </c>
      <c r="E31" s="11">
        <f t="shared" ref="E31" si="4">C31/D31*100</f>
        <v>196.77041125610185</v>
      </c>
      <c r="F31" s="10">
        <f t="shared" si="1"/>
        <v>260523.01599999997</v>
      </c>
      <c r="G31" s="11">
        <f>C31/F31*100</f>
        <v>189.38441891828862</v>
      </c>
    </row>
    <row r="32" spans="1:7" x14ac:dyDescent="0.25">
      <c r="A32" s="25" t="s">
        <v>18</v>
      </c>
      <c r="B32" s="28"/>
      <c r="C32" s="31"/>
      <c r="D32" s="31"/>
      <c r="E32" s="31"/>
      <c r="F32" s="10"/>
      <c r="G32" s="31"/>
    </row>
    <row r="33" spans="1:7" x14ac:dyDescent="0.25">
      <c r="A33" s="17" t="s">
        <v>36</v>
      </c>
      <c r="B33" s="12" t="s">
        <v>6</v>
      </c>
      <c r="C33" s="10">
        <v>372301</v>
      </c>
      <c r="D33" s="10">
        <v>97951</v>
      </c>
      <c r="E33" s="11">
        <f>C33/D33*100</f>
        <v>380.08902410388868</v>
      </c>
      <c r="F33" s="10">
        <f t="shared" si="1"/>
        <v>101771.08899999999</v>
      </c>
      <c r="G33" s="11">
        <f>C33/F33*100</f>
        <v>365.82196737621626</v>
      </c>
    </row>
    <row r="34" spans="1:7" x14ac:dyDescent="0.25">
      <c r="A34" s="17" t="s">
        <v>37</v>
      </c>
      <c r="B34" s="26" t="s">
        <v>6</v>
      </c>
      <c r="C34" s="10">
        <v>90800</v>
      </c>
      <c r="D34" s="10">
        <v>150447</v>
      </c>
      <c r="E34" s="11">
        <f t="shared" ref="E34:E37" si="5">C34/D34*100</f>
        <v>60.353479963043469</v>
      </c>
      <c r="F34" s="10">
        <f t="shared" si="1"/>
        <v>156314.43299999999</v>
      </c>
      <c r="G34" s="11">
        <f>C34/F34*100</f>
        <v>58.088046162698234</v>
      </c>
    </row>
    <row r="35" spans="1:7" x14ac:dyDescent="0.25">
      <c r="A35" s="18" t="s">
        <v>38</v>
      </c>
      <c r="B35" s="26" t="s">
        <v>6</v>
      </c>
      <c r="C35" s="10">
        <v>30289</v>
      </c>
      <c r="D35" s="10">
        <v>2346</v>
      </c>
      <c r="E35" s="11">
        <f t="shared" si="5"/>
        <v>1291.0912190963343</v>
      </c>
      <c r="F35" s="10">
        <f t="shared" si="1"/>
        <v>2437.4939999999997</v>
      </c>
      <c r="G35" s="11">
        <f>C35/F35*100</f>
        <v>1242.6286998039793</v>
      </c>
    </row>
    <row r="36" spans="1:7" x14ac:dyDescent="0.25">
      <c r="A36" s="18" t="s">
        <v>39</v>
      </c>
      <c r="B36" s="26" t="s">
        <v>6</v>
      </c>
      <c r="C36" s="10">
        <v>11808</v>
      </c>
      <c r="D36" s="10">
        <v>457</v>
      </c>
      <c r="E36" s="11">
        <f t="shared" si="5"/>
        <v>2583.8074398249455</v>
      </c>
      <c r="F36" s="10">
        <f t="shared" si="1"/>
        <v>474.82299999999998</v>
      </c>
      <c r="G36" s="11">
        <f>C36/F36*100</f>
        <v>2486.8214050288211</v>
      </c>
    </row>
    <row r="37" spans="1:7" x14ac:dyDescent="0.25">
      <c r="A37" s="19" t="s">
        <v>40</v>
      </c>
      <c r="B37" s="26" t="s">
        <v>6</v>
      </c>
      <c r="C37" s="10">
        <v>97277</v>
      </c>
      <c r="D37" s="10">
        <v>700134</v>
      </c>
      <c r="E37" s="11">
        <f t="shared" si="5"/>
        <v>13.89405456669723</v>
      </c>
      <c r="F37" s="10">
        <f t="shared" si="1"/>
        <v>727439.22599999991</v>
      </c>
      <c r="G37" s="11">
        <f>C37/F37*100</f>
        <v>13.372526050719186</v>
      </c>
    </row>
    <row r="38" spans="1:7" x14ac:dyDescent="0.25">
      <c r="A38" s="25" t="s">
        <v>18</v>
      </c>
      <c r="C38" s="23"/>
      <c r="D38" s="23"/>
      <c r="E38" s="24"/>
      <c r="F38" s="10"/>
      <c r="G38" s="30"/>
    </row>
    <row r="39" spans="1:7" x14ac:dyDescent="0.25">
      <c r="A39" s="17" t="s">
        <v>41</v>
      </c>
      <c r="B39" s="29" t="s">
        <v>6</v>
      </c>
      <c r="C39" s="23"/>
      <c r="D39" s="23"/>
      <c r="E39" s="24"/>
      <c r="F39" s="10"/>
      <c r="G39" s="30"/>
    </row>
    <row r="40" spans="1:7" ht="25.5" x14ac:dyDescent="0.25">
      <c r="A40" s="21" t="s">
        <v>27</v>
      </c>
      <c r="B40" s="26" t="s">
        <v>6</v>
      </c>
      <c r="C40" s="10">
        <v>704635</v>
      </c>
      <c r="D40" s="10">
        <v>1025818</v>
      </c>
      <c r="E40" s="11">
        <f>C40/D40*100</f>
        <v>68.690060030141794</v>
      </c>
      <c r="F40" s="10">
        <f t="shared" si="1"/>
        <v>1065824.902</v>
      </c>
      <c r="G40" s="11">
        <f>C40/F40*100</f>
        <v>66.111703590126851</v>
      </c>
    </row>
    <row r="41" spans="1:7" x14ac:dyDescent="0.25">
      <c r="A41" s="25" t="s">
        <v>18</v>
      </c>
      <c r="C41" s="28"/>
      <c r="D41" s="28"/>
      <c r="E41" s="28"/>
      <c r="F41" s="10"/>
      <c r="G41" s="28"/>
    </row>
    <row r="42" spans="1:7" x14ac:dyDescent="0.25">
      <c r="A42" s="17" t="s">
        <v>42</v>
      </c>
      <c r="B42" s="29" t="s">
        <v>6</v>
      </c>
      <c r="C42" s="10">
        <v>563715</v>
      </c>
      <c r="D42" s="10">
        <v>677342</v>
      </c>
      <c r="E42" s="11">
        <f>C42/D42*100</f>
        <v>83.224574882407993</v>
      </c>
      <c r="F42" s="10">
        <f t="shared" si="1"/>
        <v>703758.33799999999</v>
      </c>
      <c r="G42" s="11">
        <f>C42/F42*100</f>
        <v>80.100649549959584</v>
      </c>
    </row>
    <row r="43" spans="1:7" x14ac:dyDescent="0.25">
      <c r="A43" s="17" t="s">
        <v>43</v>
      </c>
      <c r="B43" s="26" t="s">
        <v>6</v>
      </c>
      <c r="C43" s="10">
        <v>677</v>
      </c>
      <c r="D43" s="10">
        <v>17567</v>
      </c>
      <c r="E43" s="11">
        <f t="shared" ref="E43:E47" si="6">C43/D43*100</f>
        <v>3.8538168156201973</v>
      </c>
      <c r="F43" s="10">
        <f t="shared" si="1"/>
        <v>18252.112999999998</v>
      </c>
      <c r="G43" s="11">
        <f t="shared" ref="G43:G46" si="7">C43/F43*100</f>
        <v>3.7091595915497573</v>
      </c>
    </row>
    <row r="44" spans="1:7" x14ac:dyDescent="0.25">
      <c r="A44" s="18" t="s">
        <v>44</v>
      </c>
      <c r="B44" s="27" t="s">
        <v>6</v>
      </c>
      <c r="C44" s="10">
        <v>1675</v>
      </c>
      <c r="D44" s="10">
        <v>4333</v>
      </c>
      <c r="E44" s="11">
        <f t="shared" si="6"/>
        <v>38.656819755365795</v>
      </c>
      <c r="F44" s="10">
        <f t="shared" si="1"/>
        <v>4501.9870000000001</v>
      </c>
      <c r="G44" s="11">
        <f t="shared" si="7"/>
        <v>37.205793797272179</v>
      </c>
    </row>
    <row r="45" spans="1:7" x14ac:dyDescent="0.25">
      <c r="A45" s="18" t="s">
        <v>45</v>
      </c>
      <c r="B45" s="27" t="s">
        <v>6</v>
      </c>
      <c r="C45" s="10">
        <v>7013</v>
      </c>
      <c r="D45" s="10">
        <v>2353</v>
      </c>
      <c r="E45" s="11">
        <f t="shared" si="6"/>
        <v>298.04504887377817</v>
      </c>
      <c r="F45" s="10">
        <f t="shared" si="1"/>
        <v>2444.7669999999998</v>
      </c>
      <c r="G45" s="11">
        <f t="shared" si="7"/>
        <v>286.85760238092223</v>
      </c>
    </row>
    <row r="46" spans="1:7" x14ac:dyDescent="0.25">
      <c r="A46" s="18" t="s">
        <v>46</v>
      </c>
      <c r="B46" s="27" t="s">
        <v>6</v>
      </c>
      <c r="C46" s="10">
        <v>105443</v>
      </c>
      <c r="D46" s="10">
        <v>297112</v>
      </c>
      <c r="E46" s="11">
        <f t="shared" si="6"/>
        <v>35.489310428390638</v>
      </c>
      <c r="F46" s="10">
        <f t="shared" si="1"/>
        <v>308699.36799999996</v>
      </c>
      <c r="G46" s="11">
        <f t="shared" si="7"/>
        <v>34.157180393061253</v>
      </c>
    </row>
    <row r="47" spans="1:7" x14ac:dyDescent="0.25">
      <c r="A47" s="18" t="s">
        <v>47</v>
      </c>
      <c r="B47" s="27" t="s">
        <v>6</v>
      </c>
      <c r="C47" s="10">
        <v>26112</v>
      </c>
      <c r="D47" s="10">
        <v>27111</v>
      </c>
      <c r="E47" s="11">
        <f t="shared" si="6"/>
        <v>96.315148832577179</v>
      </c>
      <c r="F47" s="10">
        <f t="shared" si="1"/>
        <v>28168.328999999998</v>
      </c>
      <c r="G47" s="11">
        <f t="shared" ref="G47:G48" si="8">C47/F47*100</f>
        <v>92.699854506811548</v>
      </c>
    </row>
    <row r="48" spans="1:7" ht="38.25" x14ac:dyDescent="0.25">
      <c r="A48" s="18" t="s">
        <v>57</v>
      </c>
      <c r="B48" s="27" t="s">
        <v>6</v>
      </c>
      <c r="C48" s="10">
        <v>322833</v>
      </c>
      <c r="D48" s="10">
        <v>342729</v>
      </c>
      <c r="E48" s="11">
        <f>C48/D48*100</f>
        <v>94.19483031783129</v>
      </c>
      <c r="F48" s="10">
        <f t="shared" si="1"/>
        <v>356095.43099999998</v>
      </c>
      <c r="G48" s="11">
        <f t="shared" si="8"/>
        <v>90.659124463745229</v>
      </c>
    </row>
    <row r="49" spans="1:8" x14ac:dyDescent="0.25">
      <c r="A49" s="25" t="s">
        <v>18</v>
      </c>
      <c r="C49" s="28"/>
      <c r="D49" s="28"/>
      <c r="E49" s="28"/>
      <c r="F49" s="10"/>
      <c r="G49" s="28"/>
    </row>
    <row r="50" spans="1:8" x14ac:dyDescent="0.25">
      <c r="A50" s="17" t="s">
        <v>48</v>
      </c>
      <c r="B50" s="8" t="s">
        <v>6</v>
      </c>
      <c r="C50" s="10">
        <v>34187</v>
      </c>
      <c r="D50" s="10">
        <v>14097</v>
      </c>
      <c r="E50" s="11">
        <f>C50/D50*100</f>
        <v>242.51259133148898</v>
      </c>
      <c r="F50" s="10">
        <f t="shared" si="1"/>
        <v>14646.782999999999</v>
      </c>
      <c r="G50" s="11">
        <f>C50/F50*100</f>
        <v>233.40961629594705</v>
      </c>
    </row>
    <row r="51" spans="1:8" x14ac:dyDescent="0.25">
      <c r="A51" s="17" t="s">
        <v>49</v>
      </c>
      <c r="B51" s="27" t="s">
        <v>6</v>
      </c>
      <c r="C51" s="10">
        <v>15453</v>
      </c>
      <c r="D51" s="10">
        <v>5012</v>
      </c>
      <c r="E51" s="11">
        <f t="shared" ref="E51:E53" si="9">C51/D51*100</f>
        <v>308.32003192338385</v>
      </c>
      <c r="F51" s="10">
        <f t="shared" si="1"/>
        <v>5207.4679999999998</v>
      </c>
      <c r="G51" s="11">
        <f t="shared" ref="G51:G59" si="10">C51/F51*100</f>
        <v>296.74690271740508</v>
      </c>
    </row>
    <row r="52" spans="1:8" x14ac:dyDescent="0.25">
      <c r="A52" s="18" t="s">
        <v>50</v>
      </c>
      <c r="B52" s="27" t="s">
        <v>6</v>
      </c>
      <c r="C52" s="10">
        <v>100492</v>
      </c>
      <c r="D52" s="10">
        <v>23190</v>
      </c>
      <c r="E52" s="11">
        <f t="shared" si="9"/>
        <v>433.34195774040535</v>
      </c>
      <c r="F52" s="10">
        <f t="shared" si="1"/>
        <v>24094.41</v>
      </c>
      <c r="G52" s="11">
        <f t="shared" si="10"/>
        <v>417.07599397536609</v>
      </c>
    </row>
    <row r="53" spans="1:8" x14ac:dyDescent="0.25">
      <c r="A53" s="18" t="s">
        <v>51</v>
      </c>
      <c r="B53" s="27" t="s">
        <v>6</v>
      </c>
      <c r="C53" s="10">
        <v>11569</v>
      </c>
      <c r="D53" s="10">
        <v>156769</v>
      </c>
      <c r="E53" s="11">
        <f t="shared" si="9"/>
        <v>7.3796477619937617</v>
      </c>
      <c r="F53" s="10">
        <f t="shared" si="1"/>
        <v>162882.99099999998</v>
      </c>
      <c r="G53" s="11">
        <f t="shared" si="10"/>
        <v>7.1026446217456813</v>
      </c>
    </row>
    <row r="54" spans="1:8" x14ac:dyDescent="0.25">
      <c r="A54" s="25" t="s">
        <v>18</v>
      </c>
      <c r="B54" s="27" t="s">
        <v>6</v>
      </c>
      <c r="C54" s="10"/>
      <c r="D54" s="10"/>
      <c r="E54" s="11"/>
      <c r="F54" s="10"/>
      <c r="G54" s="11"/>
    </row>
    <row r="55" spans="1:8" x14ac:dyDescent="0.25">
      <c r="A55" s="22" t="s">
        <v>56</v>
      </c>
      <c r="B55" s="27" t="s">
        <v>6</v>
      </c>
      <c r="C55" s="10"/>
      <c r="D55" s="10"/>
      <c r="E55" s="11"/>
      <c r="F55" s="10"/>
      <c r="G55" s="11"/>
    </row>
    <row r="56" spans="1:8" x14ac:dyDescent="0.25">
      <c r="A56" s="18" t="s">
        <v>52</v>
      </c>
      <c r="B56" s="27" t="s">
        <v>6</v>
      </c>
      <c r="C56" s="10"/>
      <c r="D56" s="10"/>
      <c r="E56" s="11"/>
      <c r="F56" s="10"/>
      <c r="G56" s="11"/>
    </row>
    <row r="57" spans="1:8" x14ac:dyDescent="0.25">
      <c r="A57" s="18" t="s">
        <v>53</v>
      </c>
      <c r="B57" s="15" t="s">
        <v>6</v>
      </c>
      <c r="C57" s="10">
        <v>1608</v>
      </c>
      <c r="D57" s="10">
        <v>2185</v>
      </c>
      <c r="E57" s="11">
        <f t="shared" ref="E57:E59" si="11">C57/D57*100</f>
        <v>73.592677345537766</v>
      </c>
      <c r="F57" s="10">
        <f t="shared" si="1"/>
        <v>2270.2149999999997</v>
      </c>
      <c r="G57" s="11">
        <f t="shared" si="10"/>
        <v>70.830295808987259</v>
      </c>
    </row>
    <row r="58" spans="1:8" x14ac:dyDescent="0.25">
      <c r="A58" s="18" t="s">
        <v>54</v>
      </c>
      <c r="B58" s="15" t="s">
        <v>6</v>
      </c>
      <c r="C58" s="10">
        <v>2507</v>
      </c>
      <c r="D58" s="10">
        <v>1278</v>
      </c>
      <c r="E58" s="11">
        <f t="shared" si="11"/>
        <v>196.16588419405321</v>
      </c>
      <c r="F58" s="10">
        <f t="shared" si="1"/>
        <v>1327.8419999999999</v>
      </c>
      <c r="G58" s="11">
        <f t="shared" si="10"/>
        <v>188.80258343989723</v>
      </c>
    </row>
    <row r="59" spans="1:8" x14ac:dyDescent="0.25">
      <c r="A59" s="18" t="s">
        <v>40</v>
      </c>
      <c r="B59" s="15" t="s">
        <v>6</v>
      </c>
      <c r="C59" s="10">
        <v>157017</v>
      </c>
      <c r="D59" s="10">
        <v>140198</v>
      </c>
      <c r="E59" s="11">
        <f t="shared" si="11"/>
        <v>111.99660480178034</v>
      </c>
      <c r="F59" s="10">
        <f t="shared" si="1"/>
        <v>145665.72199999998</v>
      </c>
      <c r="G59" s="11">
        <f t="shared" si="10"/>
        <v>107.7926898958425</v>
      </c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2"/>
    </row>
    <row r="62" spans="1:8" ht="38.25" customHeight="1" x14ac:dyDescent="0.25">
      <c r="A62" s="65" t="s">
        <v>29</v>
      </c>
      <c r="B62" s="65"/>
      <c r="F62" s="66" t="s">
        <v>30</v>
      </c>
      <c r="G62" s="66"/>
    </row>
  </sheetData>
  <mergeCells count="7">
    <mergeCell ref="A62:B62"/>
    <mergeCell ref="F62:G62"/>
    <mergeCell ref="A3:A4"/>
    <mergeCell ref="B3:B4"/>
    <mergeCell ref="E3:E4"/>
    <mergeCell ref="G3:G4"/>
    <mergeCell ref="B11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62"/>
  <sheetViews>
    <sheetView topLeftCell="A25" workbookViewId="0">
      <selection activeCell="B75" sqref="B75"/>
    </sheetView>
  </sheetViews>
  <sheetFormatPr defaultRowHeight="15" x14ac:dyDescent="0.25"/>
  <cols>
    <col min="2" max="2" width="32.42578125" customWidth="1"/>
    <col min="3" max="3" width="6.85546875" customWidth="1"/>
    <col min="4" max="4" width="18.140625" customWidth="1"/>
    <col min="5" max="5" width="17.5703125" customWidth="1"/>
    <col min="6" max="6" width="12.85546875" customWidth="1"/>
    <col min="7" max="7" width="14.85546875" customWidth="1"/>
    <col min="8" max="8" width="12.42578125" bestFit="1" customWidth="1"/>
  </cols>
  <sheetData>
    <row r="1" spans="2:8" ht="16.5" x14ac:dyDescent="0.25">
      <c r="E1" s="3" t="s">
        <v>59</v>
      </c>
    </row>
    <row r="2" spans="2:8" x14ac:dyDescent="0.25">
      <c r="D2" s="4"/>
    </row>
    <row r="3" spans="2:8" ht="15" customHeight="1" x14ac:dyDescent="0.25">
      <c r="B3" s="73" t="s">
        <v>0</v>
      </c>
      <c r="C3" s="74" t="s">
        <v>1</v>
      </c>
      <c r="D3" s="6">
        <v>2012</v>
      </c>
      <c r="E3" s="6">
        <v>2011</v>
      </c>
      <c r="F3" s="74" t="s">
        <v>3</v>
      </c>
      <c r="G3" s="6" t="s">
        <v>28</v>
      </c>
      <c r="H3" s="75" t="s">
        <v>3</v>
      </c>
    </row>
    <row r="4" spans="2:8" ht="30" customHeight="1" x14ac:dyDescent="0.25">
      <c r="B4" s="73"/>
      <c r="C4" s="74"/>
      <c r="D4" s="5" t="s">
        <v>2</v>
      </c>
      <c r="E4" s="5" t="s">
        <v>2</v>
      </c>
      <c r="F4" s="74"/>
      <c r="G4" s="5" t="s">
        <v>4</v>
      </c>
      <c r="H4" s="75"/>
    </row>
    <row r="5" spans="2:8" x14ac:dyDescent="0.25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x14ac:dyDescent="0.25">
      <c r="B6" s="18" t="s">
        <v>5</v>
      </c>
      <c r="C6" s="15" t="s">
        <v>6</v>
      </c>
      <c r="D6" s="10">
        <v>3541033</v>
      </c>
      <c r="E6" s="10">
        <v>3299480</v>
      </c>
      <c r="F6" s="11">
        <f>D6/E6*100</f>
        <v>107.32094148168802</v>
      </c>
      <c r="G6" s="10">
        <f>E6*1.075</f>
        <v>3546941</v>
      </c>
      <c r="H6" s="11">
        <f>D6/G6*100</f>
        <v>99.833433936453972</v>
      </c>
    </row>
    <row r="7" spans="2:8" x14ac:dyDescent="0.25">
      <c r="B7" s="18" t="s">
        <v>7</v>
      </c>
      <c r="C7" s="15" t="s">
        <v>6</v>
      </c>
      <c r="D7" s="10">
        <v>1622015</v>
      </c>
      <c r="E7" s="10">
        <v>1808737</v>
      </c>
      <c r="F7" s="11">
        <f t="shared" ref="F7:F10" si="0">D7/E7*100</f>
        <v>89.676663882034816</v>
      </c>
      <c r="G7" s="10">
        <f t="shared" ref="G7:G59" si="1">E7*1.075</f>
        <v>1944392.2749999999</v>
      </c>
      <c r="H7" s="11">
        <f>D7/G7*100</f>
        <v>83.42015244840448</v>
      </c>
    </row>
    <row r="8" spans="2:8" x14ac:dyDescent="0.25">
      <c r="B8" s="18" t="s">
        <v>8</v>
      </c>
      <c r="C8" s="15" t="s">
        <v>6</v>
      </c>
      <c r="D8" s="10"/>
      <c r="E8" s="10"/>
      <c r="F8" s="11"/>
      <c r="G8" s="10"/>
      <c r="H8" s="11"/>
    </row>
    <row r="9" spans="2:8" ht="25.5" x14ac:dyDescent="0.25">
      <c r="B9" s="18" t="s">
        <v>9</v>
      </c>
      <c r="C9" s="15" t="s">
        <v>10</v>
      </c>
      <c r="D9" s="10"/>
      <c r="E9" s="10"/>
      <c r="F9" s="11"/>
      <c r="G9" s="10"/>
      <c r="H9" s="11"/>
    </row>
    <row r="10" spans="2:8" ht="15.75" x14ac:dyDescent="0.25">
      <c r="B10" s="19" t="s">
        <v>11</v>
      </c>
      <c r="C10" s="16" t="s">
        <v>12</v>
      </c>
      <c r="D10" s="9">
        <v>66632</v>
      </c>
      <c r="E10" s="9">
        <v>92128</v>
      </c>
      <c r="F10" s="13">
        <f t="shared" si="0"/>
        <v>72.325460229246261</v>
      </c>
      <c r="G10" s="9">
        <f t="shared" si="1"/>
        <v>99037.599999999991</v>
      </c>
      <c r="H10" s="11">
        <f t="shared" ref="H10:H17" si="2">D10/G10*100</f>
        <v>67.279497887670942</v>
      </c>
    </row>
    <row r="11" spans="2:8" x14ac:dyDescent="0.25">
      <c r="B11" s="25" t="s">
        <v>13</v>
      </c>
      <c r="C11" s="71" t="s">
        <v>12</v>
      </c>
      <c r="D11" s="28"/>
      <c r="E11" s="28"/>
      <c r="F11" s="28"/>
      <c r="G11" s="28"/>
      <c r="H11" s="11"/>
    </row>
    <row r="12" spans="2:8" x14ac:dyDescent="0.25">
      <c r="B12" s="20" t="s">
        <v>14</v>
      </c>
      <c r="C12" s="72"/>
      <c r="D12" s="10">
        <v>40547</v>
      </c>
      <c r="E12" s="10">
        <v>81178</v>
      </c>
      <c r="F12" s="11">
        <f>D12/E12*100</f>
        <v>49.948261844342063</v>
      </c>
      <c r="G12" s="10">
        <f>E12*1.075</f>
        <v>87266.349999999991</v>
      </c>
      <c r="H12" s="11">
        <f t="shared" si="2"/>
        <v>46.463499390085644</v>
      </c>
    </row>
    <row r="13" spans="2:8" ht="15.75" x14ac:dyDescent="0.25">
      <c r="B13" s="17" t="s">
        <v>15</v>
      </c>
      <c r="C13" s="32" t="s">
        <v>12</v>
      </c>
      <c r="D13" s="10">
        <v>26085</v>
      </c>
      <c r="E13" s="10">
        <v>10950</v>
      </c>
      <c r="F13" s="11">
        <f>D13/E13*100</f>
        <v>238.2191780821918</v>
      </c>
      <c r="G13" s="10">
        <f t="shared" si="1"/>
        <v>11771.25</v>
      </c>
      <c r="H13" s="11">
        <f t="shared" si="2"/>
        <v>221.59923542529469</v>
      </c>
    </row>
    <row r="14" spans="2:8" x14ac:dyDescent="0.25">
      <c r="B14" s="18" t="s">
        <v>16</v>
      </c>
      <c r="C14" s="27" t="s">
        <v>17</v>
      </c>
      <c r="D14" s="10">
        <v>703</v>
      </c>
      <c r="E14" s="10">
        <v>1081</v>
      </c>
      <c r="F14" s="11">
        <f>D14/E14*100</f>
        <v>65.032377428307115</v>
      </c>
      <c r="G14" s="10">
        <f t="shared" si="1"/>
        <v>1162.075</v>
      </c>
      <c r="H14" s="11">
        <f t="shared" si="2"/>
        <v>60.495234817029875</v>
      </c>
    </row>
    <row r="15" spans="2:8" x14ac:dyDescent="0.25">
      <c r="B15" s="25" t="s">
        <v>18</v>
      </c>
      <c r="D15" s="28"/>
      <c r="E15" s="28"/>
      <c r="F15" s="28"/>
      <c r="G15" s="28"/>
      <c r="H15" s="11"/>
    </row>
    <row r="16" spans="2:8" x14ac:dyDescent="0.25">
      <c r="B16" s="20" t="s">
        <v>19</v>
      </c>
      <c r="C16" s="33" t="s">
        <v>17</v>
      </c>
      <c r="D16" s="10">
        <v>623</v>
      </c>
      <c r="E16" s="10">
        <v>1046</v>
      </c>
      <c r="F16" s="11">
        <f>D16/E16*100</f>
        <v>59.560229445506693</v>
      </c>
      <c r="G16" s="10">
        <f>E16*1.075</f>
        <v>1124.45</v>
      </c>
      <c r="H16" s="11">
        <f t="shared" si="2"/>
        <v>55.404864600471335</v>
      </c>
    </row>
    <row r="17" spans="2:8" x14ac:dyDescent="0.25">
      <c r="B17" s="18" t="s">
        <v>15</v>
      </c>
      <c r="C17" s="27" t="s">
        <v>17</v>
      </c>
      <c r="D17" s="10">
        <v>80</v>
      </c>
      <c r="E17" s="10">
        <v>35</v>
      </c>
      <c r="F17" s="11">
        <f>D17/E17*100</f>
        <v>228.57142857142856</v>
      </c>
      <c r="G17" s="10">
        <f t="shared" si="1"/>
        <v>37.625</v>
      </c>
      <c r="H17" s="11">
        <f t="shared" si="2"/>
        <v>212.624584717608</v>
      </c>
    </row>
    <row r="18" spans="2:8" ht="25.5" x14ac:dyDescent="0.25">
      <c r="B18" s="18" t="s">
        <v>20</v>
      </c>
      <c r="C18" s="15" t="s">
        <v>6</v>
      </c>
      <c r="D18" s="10">
        <v>1565079</v>
      </c>
      <c r="E18" s="10">
        <v>1772662</v>
      </c>
      <c r="F18" s="14">
        <f>D18/E18*100</f>
        <v>88.28975856649491</v>
      </c>
      <c r="G18" s="10">
        <f t="shared" si="1"/>
        <v>1905611.65</v>
      </c>
      <c r="H18" s="11">
        <f>D18/G18*100</f>
        <v>82.130007968832473</v>
      </c>
    </row>
    <row r="19" spans="2:8" x14ac:dyDescent="0.25">
      <c r="B19" s="18" t="s">
        <v>21</v>
      </c>
      <c r="C19" s="15" t="s">
        <v>22</v>
      </c>
      <c r="D19" s="10">
        <v>1361</v>
      </c>
      <c r="E19" s="10">
        <v>1299</v>
      </c>
      <c r="F19" s="14">
        <f t="shared" ref="F19:F22" si="3">D19/E19*100</f>
        <v>104.77290223248652</v>
      </c>
      <c r="G19" s="10">
        <f t="shared" si="1"/>
        <v>1396.425</v>
      </c>
      <c r="H19" s="11">
        <f>D19/G19*100</f>
        <v>97.463164867429327</v>
      </c>
    </row>
    <row r="20" spans="2:8" x14ac:dyDescent="0.25">
      <c r="B20" s="18" t="s">
        <v>23</v>
      </c>
      <c r="C20" s="15" t="s">
        <v>6</v>
      </c>
      <c r="D20" s="7">
        <v>28156.5</v>
      </c>
      <c r="E20" s="7">
        <v>266650.40000000002</v>
      </c>
      <c r="F20" s="14">
        <f t="shared" si="3"/>
        <v>10.559331619228772</v>
      </c>
      <c r="G20" s="10">
        <f t="shared" si="1"/>
        <v>286649.18</v>
      </c>
      <c r="H20" s="11">
        <f>D20/G20*100</f>
        <v>9.8226340643988586</v>
      </c>
    </row>
    <row r="21" spans="2:8" x14ac:dyDescent="0.25">
      <c r="B21" s="18" t="s">
        <v>24</v>
      </c>
      <c r="C21" s="15" t="s">
        <v>6</v>
      </c>
      <c r="D21" s="10"/>
      <c r="F21" s="14"/>
      <c r="G21" s="10"/>
      <c r="H21" s="12"/>
    </row>
    <row r="22" spans="2:8" x14ac:dyDescent="0.25">
      <c r="B22" s="18" t="s">
        <v>55</v>
      </c>
      <c r="C22" s="15" t="s">
        <v>6</v>
      </c>
      <c r="D22" s="10">
        <v>936831</v>
      </c>
      <c r="E22" s="10">
        <v>1260011</v>
      </c>
      <c r="F22" s="14">
        <f t="shared" si="3"/>
        <v>74.351017570481531</v>
      </c>
      <c r="G22" s="10">
        <f t="shared" si="1"/>
        <v>1354511.825</v>
      </c>
      <c r="H22" s="11">
        <f>D22/G22*100</f>
        <v>69.163737274866548</v>
      </c>
    </row>
    <row r="23" spans="2:8" x14ac:dyDescent="0.25">
      <c r="B23" s="25" t="s">
        <v>18</v>
      </c>
      <c r="D23" s="28"/>
      <c r="E23" s="28"/>
      <c r="F23" s="28"/>
      <c r="G23" s="28"/>
      <c r="H23" s="28"/>
    </row>
    <row r="24" spans="2:8" ht="27.75" customHeight="1" x14ac:dyDescent="0.25">
      <c r="B24" s="20" t="s">
        <v>35</v>
      </c>
      <c r="C24" s="8" t="s">
        <v>6</v>
      </c>
      <c r="D24" s="10">
        <v>496002</v>
      </c>
      <c r="E24" s="10">
        <v>411095</v>
      </c>
      <c r="F24" s="11">
        <f>D24/E24*100</f>
        <v>120.65386346221676</v>
      </c>
      <c r="G24" s="10">
        <f>E24*1.075</f>
        <v>441927.125</v>
      </c>
      <c r="H24" s="11">
        <f>D24/G24*100</f>
        <v>112.23615205787605</v>
      </c>
    </row>
    <row r="25" spans="2:8" x14ac:dyDescent="0.25">
      <c r="B25" s="18" t="s">
        <v>34</v>
      </c>
      <c r="C25" s="15" t="s">
        <v>6</v>
      </c>
      <c r="D25" s="10">
        <v>299441</v>
      </c>
      <c r="E25" s="10">
        <v>655565</v>
      </c>
      <c r="F25" s="11">
        <f>D25/E25*100</f>
        <v>45.676782622623236</v>
      </c>
      <c r="G25" s="10">
        <f t="shared" si="1"/>
        <v>704732.375</v>
      </c>
      <c r="H25" s="11">
        <f>D25/G25*100</f>
        <v>42.490030346626263</v>
      </c>
    </row>
    <row r="26" spans="2:8" x14ac:dyDescent="0.25">
      <c r="B26" s="18" t="s">
        <v>25</v>
      </c>
      <c r="C26" s="12" t="s">
        <v>6</v>
      </c>
      <c r="D26" s="10">
        <v>2604202</v>
      </c>
      <c r="E26" s="10">
        <v>2039469</v>
      </c>
      <c r="F26" s="11">
        <f>D26/E26*100</f>
        <v>127.69019779168009</v>
      </c>
      <c r="G26" s="10">
        <f t="shared" si="1"/>
        <v>2192429.1749999998</v>
      </c>
      <c r="H26" s="11">
        <f>D26/G26*100</f>
        <v>118.78157934109777</v>
      </c>
    </row>
    <row r="27" spans="2:8" x14ac:dyDescent="0.25">
      <c r="B27" s="19" t="s">
        <v>26</v>
      </c>
      <c r="C27" s="12" t="s">
        <v>6</v>
      </c>
      <c r="D27" s="10"/>
      <c r="E27" s="10"/>
      <c r="F27" s="11"/>
      <c r="G27" s="10"/>
      <c r="H27" s="12"/>
    </row>
    <row r="28" spans="2:8" x14ac:dyDescent="0.25">
      <c r="B28" s="25" t="s">
        <v>18</v>
      </c>
      <c r="C28" s="28"/>
      <c r="D28" s="28"/>
      <c r="E28" s="28"/>
      <c r="F28" s="28"/>
      <c r="G28" s="28"/>
      <c r="H28" s="28"/>
    </row>
    <row r="29" spans="2:8" x14ac:dyDescent="0.25">
      <c r="B29" s="17" t="s">
        <v>31</v>
      </c>
      <c r="C29" s="12" t="s">
        <v>6</v>
      </c>
      <c r="D29" s="10">
        <v>160328</v>
      </c>
      <c r="E29" s="10">
        <v>395239</v>
      </c>
      <c r="F29" s="11">
        <f>D29/E29*100</f>
        <v>40.564822803417677</v>
      </c>
      <c r="G29" s="10">
        <f>E29*1.075</f>
        <v>424881.92499999999</v>
      </c>
      <c r="H29" s="11">
        <f>D29/G29*100</f>
        <v>37.734718886900168</v>
      </c>
    </row>
    <row r="30" spans="2:8" ht="14.25" customHeight="1" x14ac:dyDescent="0.25">
      <c r="B30" s="17" t="s">
        <v>32</v>
      </c>
      <c r="C30" s="12" t="s">
        <v>6</v>
      </c>
      <c r="D30" s="10">
        <v>17312</v>
      </c>
      <c r="E30" s="10">
        <v>334525</v>
      </c>
      <c r="F30" s="11">
        <f t="shared" ref="F30:F31" si="4">D30/E30*100</f>
        <v>5.1750990209999248</v>
      </c>
      <c r="G30" s="10">
        <f t="shared" si="1"/>
        <v>359614.375</v>
      </c>
      <c r="H30" s="11">
        <f>D30/G30*100</f>
        <v>4.8140456009301626</v>
      </c>
    </row>
    <row r="31" spans="2:8" x14ac:dyDescent="0.25">
      <c r="B31" s="17" t="s">
        <v>33</v>
      </c>
      <c r="C31" s="12" t="s">
        <v>6</v>
      </c>
      <c r="D31" s="10">
        <v>1135261</v>
      </c>
      <c r="E31" s="10">
        <v>1252194</v>
      </c>
      <c r="F31" s="11">
        <f t="shared" si="4"/>
        <v>90.661750495530242</v>
      </c>
      <c r="G31" s="10">
        <f t="shared" si="1"/>
        <v>1346108.55</v>
      </c>
      <c r="H31" s="11">
        <f>D31/G31*100</f>
        <v>84.336512088865348</v>
      </c>
    </row>
    <row r="32" spans="2:8" x14ac:dyDescent="0.25">
      <c r="B32" s="25" t="s">
        <v>18</v>
      </c>
      <c r="C32" s="28"/>
      <c r="D32" s="31"/>
      <c r="E32" s="31"/>
      <c r="F32" s="31"/>
      <c r="G32" s="31"/>
      <c r="H32" s="31"/>
    </row>
    <row r="33" spans="2:8" x14ac:dyDescent="0.25">
      <c r="B33" s="17" t="s">
        <v>36</v>
      </c>
      <c r="C33" s="12" t="s">
        <v>6</v>
      </c>
      <c r="D33" s="10">
        <v>718032</v>
      </c>
      <c r="E33" s="10">
        <v>411402</v>
      </c>
      <c r="F33" s="11">
        <f>D33/E33*100</f>
        <v>174.53293858561699</v>
      </c>
      <c r="G33" s="10">
        <f>E33*1.075</f>
        <v>442257.14999999997</v>
      </c>
      <c r="H33" s="11">
        <f>D33/G33*100</f>
        <v>162.35622194010884</v>
      </c>
    </row>
    <row r="34" spans="2:8" x14ac:dyDescent="0.25">
      <c r="B34" s="17" t="s">
        <v>37</v>
      </c>
      <c r="C34" s="26" t="s">
        <v>6</v>
      </c>
      <c r="D34" s="10">
        <v>219451</v>
      </c>
      <c r="E34" s="10">
        <v>791455</v>
      </c>
      <c r="F34" s="11">
        <f t="shared" ref="F34:F37" si="5">D34/E34*100</f>
        <v>27.72753978432128</v>
      </c>
      <c r="G34" s="10">
        <f t="shared" si="1"/>
        <v>850814.125</v>
      </c>
      <c r="H34" s="11">
        <f>D34/G34*100</f>
        <v>25.793060264484915</v>
      </c>
    </row>
    <row r="35" spans="2:8" x14ac:dyDescent="0.25">
      <c r="B35" s="18" t="s">
        <v>38</v>
      </c>
      <c r="C35" s="26" t="s">
        <v>6</v>
      </c>
      <c r="D35" s="10">
        <v>197778</v>
      </c>
      <c r="E35" s="10">
        <v>49337</v>
      </c>
      <c r="F35" s="11">
        <f t="shared" si="5"/>
        <v>400.87155684374807</v>
      </c>
      <c r="G35" s="10">
        <f t="shared" si="1"/>
        <v>53037.274999999994</v>
      </c>
      <c r="H35" s="11">
        <f>D35/G35*100</f>
        <v>372.90377380813783</v>
      </c>
    </row>
    <row r="36" spans="2:8" x14ac:dyDescent="0.25">
      <c r="B36" s="18" t="s">
        <v>39</v>
      </c>
      <c r="C36" s="26" t="s">
        <v>6</v>
      </c>
      <c r="D36" s="10">
        <v>10913</v>
      </c>
      <c r="E36" s="10">
        <v>26281</v>
      </c>
      <c r="F36" s="11">
        <f t="shared" si="5"/>
        <v>41.524295118146185</v>
      </c>
      <c r="G36" s="10">
        <f t="shared" si="1"/>
        <v>28252.074999999997</v>
      </c>
      <c r="H36" s="11">
        <f>D36/G36*100</f>
        <v>38.627251272694139</v>
      </c>
    </row>
    <row r="37" spans="2:8" x14ac:dyDescent="0.25">
      <c r="B37" s="19" t="s">
        <v>40</v>
      </c>
      <c r="C37" s="26" t="s">
        <v>6</v>
      </c>
      <c r="D37" s="10">
        <v>1280388</v>
      </c>
      <c r="E37" s="10">
        <v>31230</v>
      </c>
      <c r="F37" s="11">
        <f t="shared" si="5"/>
        <v>4099.8655139289149</v>
      </c>
      <c r="G37" s="10">
        <f t="shared" si="1"/>
        <v>33572.25</v>
      </c>
      <c r="H37" s="11">
        <f>D37/G37*100</f>
        <v>3813.828385050153</v>
      </c>
    </row>
    <row r="38" spans="2:8" x14ac:dyDescent="0.25">
      <c r="B38" s="25" t="s">
        <v>18</v>
      </c>
      <c r="D38" s="23"/>
      <c r="E38" s="23"/>
      <c r="F38" s="24"/>
      <c r="G38" s="10"/>
      <c r="H38" s="30"/>
    </row>
    <row r="39" spans="2:8" x14ac:dyDescent="0.25">
      <c r="B39" s="17" t="s">
        <v>41</v>
      </c>
      <c r="C39" s="29" t="s">
        <v>6</v>
      </c>
      <c r="D39" s="23"/>
      <c r="E39" s="23"/>
      <c r="F39" s="24"/>
      <c r="G39" s="10"/>
      <c r="H39" s="30"/>
    </row>
    <row r="40" spans="2:8" ht="25.5" x14ac:dyDescent="0.25">
      <c r="B40" s="21" t="s">
        <v>27</v>
      </c>
      <c r="C40" s="26" t="s">
        <v>6</v>
      </c>
      <c r="D40" s="23">
        <v>2606508</v>
      </c>
      <c r="E40" s="23">
        <v>2073828</v>
      </c>
      <c r="F40" s="11">
        <f>D40/E40*100</f>
        <v>125.68583315491931</v>
      </c>
      <c r="G40" s="10">
        <f>E40*1.075</f>
        <v>2229365.1</v>
      </c>
      <c r="H40" s="11">
        <f>D40/G40*100</f>
        <v>116.91705409759936</v>
      </c>
    </row>
    <row r="41" spans="2:8" x14ac:dyDescent="0.25">
      <c r="B41" s="25" t="s">
        <v>18</v>
      </c>
      <c r="D41" s="28"/>
      <c r="E41" s="28"/>
      <c r="F41" s="28"/>
      <c r="G41" s="28"/>
      <c r="H41" s="28"/>
    </row>
    <row r="42" spans="2:8" x14ac:dyDescent="0.25">
      <c r="B42" s="17" t="s">
        <v>42</v>
      </c>
      <c r="C42" s="29" t="s">
        <v>6</v>
      </c>
      <c r="D42" s="10">
        <v>1511890</v>
      </c>
      <c r="E42" s="10">
        <v>1390895</v>
      </c>
      <c r="F42" s="11">
        <f>D42/E42*100</f>
        <v>108.69907505598913</v>
      </c>
      <c r="G42" s="10">
        <f>E42*1.075</f>
        <v>1495212.125</v>
      </c>
      <c r="H42" s="11">
        <f>D42/G42*100</f>
        <v>101.11541865673408</v>
      </c>
    </row>
    <row r="43" spans="2:8" x14ac:dyDescent="0.25">
      <c r="B43" s="17" t="s">
        <v>43</v>
      </c>
      <c r="C43" s="26" t="s">
        <v>6</v>
      </c>
      <c r="D43" s="10">
        <v>23540</v>
      </c>
      <c r="E43" s="10">
        <v>3784</v>
      </c>
      <c r="F43" s="11">
        <f t="shared" ref="F43:F47" si="6">D43/E43*100</f>
        <v>622.09302325581405</v>
      </c>
      <c r="G43" s="10">
        <f t="shared" si="1"/>
        <v>4067.7999999999997</v>
      </c>
      <c r="H43" s="11">
        <f>D43/G43*100</f>
        <v>578.69118442401304</v>
      </c>
    </row>
    <row r="44" spans="2:8" x14ac:dyDescent="0.25">
      <c r="B44" s="18" t="s">
        <v>44</v>
      </c>
      <c r="C44" s="27" t="s">
        <v>6</v>
      </c>
      <c r="D44" s="10">
        <v>35275</v>
      </c>
      <c r="E44" s="10">
        <v>94940</v>
      </c>
      <c r="F44" s="11">
        <f t="shared" si="6"/>
        <v>37.155045291763216</v>
      </c>
      <c r="G44" s="10">
        <f t="shared" si="1"/>
        <v>102060.5</v>
      </c>
      <c r="H44" s="11">
        <f t="shared" ref="H44:H48" si="7">D44/G44*100</f>
        <v>34.562832829547183</v>
      </c>
    </row>
    <row r="45" spans="2:8" x14ac:dyDescent="0.25">
      <c r="B45" s="18" t="s">
        <v>45</v>
      </c>
      <c r="C45" s="27" t="s">
        <v>6</v>
      </c>
      <c r="D45" s="10">
        <v>10405</v>
      </c>
      <c r="E45" s="10">
        <v>47490</v>
      </c>
      <c r="F45" s="11">
        <f t="shared" si="6"/>
        <v>21.909875763318592</v>
      </c>
      <c r="G45" s="10">
        <f t="shared" si="1"/>
        <v>51051.75</v>
      </c>
      <c r="H45" s="11">
        <f t="shared" si="7"/>
        <v>20.381279779831249</v>
      </c>
    </row>
    <row r="46" spans="2:8" x14ac:dyDescent="0.25">
      <c r="B46" s="18" t="s">
        <v>46</v>
      </c>
      <c r="C46" s="27" t="s">
        <v>6</v>
      </c>
      <c r="D46" s="10">
        <v>1021681</v>
      </c>
      <c r="E46" s="10">
        <v>219678</v>
      </c>
      <c r="F46" s="11">
        <f t="shared" si="6"/>
        <v>465.08116424949242</v>
      </c>
      <c r="G46" s="10">
        <f t="shared" si="1"/>
        <v>236153.84999999998</v>
      </c>
      <c r="H46" s="11">
        <f t="shared" si="7"/>
        <v>432.63364116231855</v>
      </c>
    </row>
    <row r="47" spans="2:8" x14ac:dyDescent="0.25">
      <c r="B47" s="18" t="s">
        <v>47</v>
      </c>
      <c r="C47" s="27" t="s">
        <v>6</v>
      </c>
      <c r="D47" s="10">
        <v>3717</v>
      </c>
      <c r="E47" s="10">
        <v>317041</v>
      </c>
      <c r="F47" s="11">
        <f t="shared" si="6"/>
        <v>1.1724035692544499</v>
      </c>
      <c r="G47" s="10">
        <f t="shared" si="1"/>
        <v>340819.07500000001</v>
      </c>
      <c r="H47" s="11">
        <f t="shared" si="7"/>
        <v>1.0906079713994881</v>
      </c>
    </row>
    <row r="48" spans="2:8" ht="38.25" x14ac:dyDescent="0.25">
      <c r="B48" s="18" t="s">
        <v>57</v>
      </c>
      <c r="C48" s="27" t="s">
        <v>6</v>
      </c>
      <c r="D48" s="10">
        <v>934525</v>
      </c>
      <c r="E48" s="10">
        <v>1225652</v>
      </c>
      <c r="F48" s="11">
        <f>D48/E48*100</f>
        <v>76.247172933263272</v>
      </c>
      <c r="G48" s="10">
        <f t="shared" si="1"/>
        <v>1317575.8999999999</v>
      </c>
      <c r="H48" s="11">
        <f t="shared" si="7"/>
        <v>70.927602728617003</v>
      </c>
    </row>
    <row r="49" spans="2:9" x14ac:dyDescent="0.25">
      <c r="B49" s="25" t="s">
        <v>18</v>
      </c>
      <c r="D49" s="28"/>
      <c r="E49" s="28"/>
      <c r="F49" s="28"/>
      <c r="G49" s="28"/>
      <c r="H49" s="28"/>
    </row>
    <row r="50" spans="2:9" x14ac:dyDescent="0.25">
      <c r="B50" s="17" t="s">
        <v>48</v>
      </c>
      <c r="C50" s="8" t="s">
        <v>6</v>
      </c>
      <c r="D50" s="10">
        <v>133089</v>
      </c>
      <c r="E50" s="10">
        <v>274080</v>
      </c>
      <c r="F50" s="11">
        <f>D50/E50*100</f>
        <v>48.558450087565674</v>
      </c>
      <c r="G50" s="10">
        <f>E50*1.075</f>
        <v>294636</v>
      </c>
      <c r="H50" s="11">
        <f>D50/G50*100</f>
        <v>45.170651244247139</v>
      </c>
    </row>
    <row r="51" spans="2:9" x14ac:dyDescent="0.25">
      <c r="B51" s="17" t="s">
        <v>49</v>
      </c>
      <c r="C51" s="27" t="s">
        <v>6</v>
      </c>
      <c r="D51" s="10">
        <v>26776</v>
      </c>
      <c r="E51" s="10">
        <v>179850</v>
      </c>
      <c r="F51" s="11">
        <f t="shared" ref="F51:F53" si="8">D51/E51*100</f>
        <v>14.887962190714484</v>
      </c>
      <c r="G51" s="10">
        <f t="shared" si="1"/>
        <v>193338.75</v>
      </c>
      <c r="H51" s="11">
        <f t="shared" ref="H51:H59" si="9">D51/G51*100</f>
        <v>13.849267154153008</v>
      </c>
    </row>
    <row r="52" spans="2:9" x14ac:dyDescent="0.25">
      <c r="B52" s="18" t="s">
        <v>50</v>
      </c>
      <c r="C52" s="27" t="s">
        <v>6</v>
      </c>
      <c r="D52" s="10">
        <v>77327</v>
      </c>
      <c r="E52" s="10">
        <v>52143</v>
      </c>
      <c r="F52" s="11">
        <f t="shared" si="8"/>
        <v>148.2979498686305</v>
      </c>
      <c r="G52" s="10">
        <f t="shared" si="1"/>
        <v>56053.724999999999</v>
      </c>
      <c r="H52" s="11">
        <f t="shared" si="9"/>
        <v>137.95158127314465</v>
      </c>
    </row>
    <row r="53" spans="2:9" x14ac:dyDescent="0.25">
      <c r="B53" s="18" t="s">
        <v>51</v>
      </c>
      <c r="C53" s="27" t="s">
        <v>6</v>
      </c>
      <c r="D53" s="10">
        <v>271758</v>
      </c>
      <c r="E53" s="10">
        <v>176695</v>
      </c>
      <c r="F53" s="11">
        <f t="shared" si="8"/>
        <v>153.80061688219814</v>
      </c>
      <c r="G53" s="10">
        <f t="shared" si="1"/>
        <v>189947.125</v>
      </c>
      <c r="H53" s="11">
        <f t="shared" si="9"/>
        <v>143.07034128576569</v>
      </c>
    </row>
    <row r="54" spans="2:9" x14ac:dyDescent="0.25">
      <c r="B54" s="25" t="s">
        <v>18</v>
      </c>
      <c r="C54" s="27" t="s">
        <v>6</v>
      </c>
      <c r="D54" s="10"/>
      <c r="E54" s="10"/>
      <c r="F54" s="11"/>
      <c r="G54" s="10"/>
      <c r="H54" s="11"/>
    </row>
    <row r="55" spans="2:9" x14ac:dyDescent="0.25">
      <c r="B55" s="22" t="s">
        <v>56</v>
      </c>
      <c r="C55" s="27" t="s">
        <v>6</v>
      </c>
      <c r="D55" s="10"/>
      <c r="E55" s="10"/>
      <c r="F55" s="11"/>
      <c r="G55" s="10"/>
      <c r="H55" s="11"/>
    </row>
    <row r="56" spans="2:9" x14ac:dyDescent="0.25">
      <c r="B56" s="18" t="s">
        <v>52</v>
      </c>
      <c r="C56" s="27" t="s">
        <v>6</v>
      </c>
      <c r="D56" s="10" t="s">
        <v>58</v>
      </c>
      <c r="E56" s="10" t="s">
        <v>58</v>
      </c>
      <c r="F56" s="11"/>
      <c r="G56" s="10"/>
      <c r="H56" s="11"/>
    </row>
    <row r="57" spans="2:9" x14ac:dyDescent="0.25">
      <c r="B57" s="18" t="s">
        <v>53</v>
      </c>
      <c r="C57" s="15" t="s">
        <v>6</v>
      </c>
      <c r="D57" s="10">
        <v>3277</v>
      </c>
      <c r="E57" s="10">
        <v>4225</v>
      </c>
      <c r="F57" s="11">
        <f t="shared" ref="F57:F59" si="10">D57/E57*100</f>
        <v>77.562130177514788</v>
      </c>
      <c r="G57" s="10">
        <f t="shared" si="1"/>
        <v>4541.875</v>
      </c>
      <c r="H57" s="11">
        <f t="shared" si="9"/>
        <v>72.150818769781196</v>
      </c>
    </row>
    <row r="58" spans="2:9" x14ac:dyDescent="0.25">
      <c r="B58" s="18" t="s">
        <v>54</v>
      </c>
      <c r="C58" s="15" t="s">
        <v>6</v>
      </c>
      <c r="D58" s="10">
        <v>20572</v>
      </c>
      <c r="E58" s="10">
        <v>63791</v>
      </c>
      <c r="F58" s="11">
        <f t="shared" si="10"/>
        <v>32.249063347494165</v>
      </c>
      <c r="G58" s="10">
        <f t="shared" si="1"/>
        <v>68575.324999999997</v>
      </c>
      <c r="H58" s="11">
        <f t="shared" si="9"/>
        <v>29.999128695343408</v>
      </c>
    </row>
    <row r="59" spans="2:9" x14ac:dyDescent="0.25">
      <c r="B59" s="18" t="s">
        <v>40</v>
      </c>
      <c r="C59" s="15" t="s">
        <v>6</v>
      </c>
      <c r="D59" s="10">
        <v>401726</v>
      </c>
      <c r="E59" s="10">
        <v>474868</v>
      </c>
      <c r="F59" s="11">
        <f t="shared" si="10"/>
        <v>84.597403910139235</v>
      </c>
      <c r="G59" s="10">
        <f t="shared" si="1"/>
        <v>510483.1</v>
      </c>
      <c r="H59" s="11">
        <f t="shared" si="9"/>
        <v>78.695259451292316</v>
      </c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ht="15.75" x14ac:dyDescent="0.25">
      <c r="B61" s="2"/>
    </row>
    <row r="62" spans="2:9" ht="38.25" customHeight="1" x14ac:dyDescent="0.25">
      <c r="B62" s="65" t="s">
        <v>29</v>
      </c>
      <c r="C62" s="65"/>
      <c r="G62" s="66" t="s">
        <v>30</v>
      </c>
      <c r="H62" s="66"/>
    </row>
  </sheetData>
  <mergeCells count="7">
    <mergeCell ref="B62:C62"/>
    <mergeCell ref="G62:H62"/>
    <mergeCell ref="B3:B4"/>
    <mergeCell ref="C3:C4"/>
    <mergeCell ref="F3:F4"/>
    <mergeCell ref="H3:H4"/>
    <mergeCell ref="C11:C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3"/>
  <sheetViews>
    <sheetView zoomScale="90" zoomScaleNormal="90" workbookViewId="0">
      <selection activeCell="F6" sqref="F6"/>
    </sheetView>
  </sheetViews>
  <sheetFormatPr defaultRowHeight="15" x14ac:dyDescent="0.2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 x14ac:dyDescent="0.3">
      <c r="A1" s="76" t="s">
        <v>88</v>
      </c>
      <c r="B1" s="76"/>
      <c r="C1" s="76"/>
      <c r="D1" s="76"/>
      <c r="E1" s="76"/>
      <c r="F1" s="76"/>
      <c r="G1" s="76"/>
    </row>
    <row r="2" spans="1:7" ht="10.5" customHeight="1" x14ac:dyDescent="0.25">
      <c r="C2" s="4"/>
    </row>
    <row r="3" spans="1:7" ht="15" customHeight="1" x14ac:dyDescent="0.25">
      <c r="A3" s="69" t="s">
        <v>0</v>
      </c>
      <c r="B3" s="69" t="s">
        <v>1</v>
      </c>
      <c r="C3" s="58" t="s">
        <v>83</v>
      </c>
      <c r="D3" s="58" t="s">
        <v>82</v>
      </c>
      <c r="E3" s="69" t="s">
        <v>73</v>
      </c>
      <c r="F3" s="62" t="s">
        <v>84</v>
      </c>
      <c r="G3" s="69" t="s">
        <v>76</v>
      </c>
    </row>
    <row r="4" spans="1:7" ht="47.25" customHeight="1" x14ac:dyDescent="0.25">
      <c r="A4" s="69"/>
      <c r="B4" s="69"/>
      <c r="C4" s="46" t="s">
        <v>74</v>
      </c>
      <c r="D4" s="46" t="s">
        <v>74</v>
      </c>
      <c r="E4" s="69"/>
      <c r="F4" s="59" t="s">
        <v>78</v>
      </c>
      <c r="G4" s="69"/>
    </row>
    <row r="5" spans="1:7" x14ac:dyDescent="0.2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</row>
    <row r="6" spans="1:7" x14ac:dyDescent="0.25">
      <c r="A6" s="48" t="s">
        <v>5</v>
      </c>
      <c r="B6" s="47" t="s">
        <v>6</v>
      </c>
      <c r="C6" s="49">
        <v>872548</v>
      </c>
      <c r="D6" s="49">
        <v>513948</v>
      </c>
      <c r="E6" s="50">
        <f>C6/D6*100</f>
        <v>169.77359577233494</v>
      </c>
      <c r="F6" s="49">
        <f>D6*1.055</f>
        <v>542215.14</v>
      </c>
      <c r="G6" s="51">
        <f>C6/F6*100</f>
        <v>160.92283959463026</v>
      </c>
    </row>
    <row r="7" spans="1:7" x14ac:dyDescent="0.25">
      <c r="A7" s="48" t="s">
        <v>7</v>
      </c>
      <c r="B7" s="47" t="s">
        <v>6</v>
      </c>
      <c r="C7" s="49">
        <v>257633</v>
      </c>
      <c r="D7" s="49">
        <v>89299</v>
      </c>
      <c r="E7" s="50">
        <f t="shared" ref="E7:E58" si="0">C7/D7*100</f>
        <v>288.50603030269093</v>
      </c>
      <c r="F7" s="49">
        <f t="shared" ref="F7:F58" si="1">D7*1.055</f>
        <v>94210.444999999992</v>
      </c>
      <c r="G7" s="51">
        <f t="shared" ref="G7:G58" si="2">C7/F7*100</f>
        <v>273.46543156653172</v>
      </c>
    </row>
    <row r="8" spans="1:7" x14ac:dyDescent="0.25">
      <c r="A8" s="48" t="s">
        <v>8</v>
      </c>
      <c r="B8" s="47" t="s">
        <v>6</v>
      </c>
      <c r="C8" s="49"/>
      <c r="D8" s="49"/>
      <c r="E8" s="50"/>
      <c r="F8" s="49"/>
      <c r="G8" s="51"/>
    </row>
    <row r="9" spans="1:7" x14ac:dyDescent="0.25">
      <c r="A9" s="48" t="s">
        <v>9</v>
      </c>
      <c r="B9" s="47" t="s">
        <v>10</v>
      </c>
      <c r="C9" s="49"/>
      <c r="D9" s="49"/>
      <c r="E9" s="50"/>
      <c r="F9" s="49"/>
      <c r="G9" s="51"/>
    </row>
    <row r="10" spans="1:7" ht="18" x14ac:dyDescent="0.25">
      <c r="A10" s="48" t="s">
        <v>11</v>
      </c>
      <c r="B10" s="47" t="s">
        <v>75</v>
      </c>
      <c r="C10" s="49">
        <v>19933</v>
      </c>
      <c r="D10" s="49">
        <v>48228</v>
      </c>
      <c r="E10" s="50">
        <f t="shared" si="0"/>
        <v>41.330762212822428</v>
      </c>
      <c r="F10" s="49">
        <f t="shared" si="1"/>
        <v>50880.539999999994</v>
      </c>
      <c r="G10" s="51">
        <f t="shared" si="2"/>
        <v>39.176077926845906</v>
      </c>
    </row>
    <row r="11" spans="1:7" x14ac:dyDescent="0.25">
      <c r="A11" s="52" t="s">
        <v>13</v>
      </c>
      <c r="B11" s="74" t="s">
        <v>75</v>
      </c>
      <c r="C11" s="55"/>
      <c r="D11" s="55"/>
      <c r="E11" s="50"/>
      <c r="F11" s="49">
        <f t="shared" si="1"/>
        <v>0</v>
      </c>
      <c r="G11" s="51"/>
    </row>
    <row r="12" spans="1:7" x14ac:dyDescent="0.25">
      <c r="A12" s="48" t="s">
        <v>14</v>
      </c>
      <c r="B12" s="74"/>
      <c r="C12" s="49">
        <v>12882</v>
      </c>
      <c r="D12" s="49">
        <v>40148</v>
      </c>
      <c r="E12" s="50">
        <f t="shared" si="0"/>
        <v>32.086280761183623</v>
      </c>
      <c r="F12" s="49">
        <f t="shared" si="1"/>
        <v>42356.14</v>
      </c>
      <c r="G12" s="51">
        <f t="shared" si="2"/>
        <v>30.413536266524758</v>
      </c>
    </row>
    <row r="13" spans="1:7" ht="18" x14ac:dyDescent="0.25">
      <c r="A13" s="48" t="s">
        <v>15</v>
      </c>
      <c r="B13" s="47" t="s">
        <v>75</v>
      </c>
      <c r="C13" s="49">
        <v>7051</v>
      </c>
      <c r="D13" s="49">
        <v>8080</v>
      </c>
      <c r="E13" s="50">
        <f t="shared" si="0"/>
        <v>87.264851485148526</v>
      </c>
      <c r="F13" s="49">
        <f t="shared" si="1"/>
        <v>8524.4</v>
      </c>
      <c r="G13" s="51">
        <f t="shared" si="2"/>
        <v>82.715499038055469</v>
      </c>
    </row>
    <row r="14" spans="1:7" x14ac:dyDescent="0.25">
      <c r="A14" s="48" t="s">
        <v>16</v>
      </c>
      <c r="B14" s="47" t="s">
        <v>17</v>
      </c>
      <c r="C14" s="49">
        <v>169</v>
      </c>
      <c r="D14" s="49">
        <v>489</v>
      </c>
      <c r="E14" s="50">
        <f t="shared" si="0"/>
        <v>34.560327198364007</v>
      </c>
      <c r="F14" s="49">
        <f t="shared" si="1"/>
        <v>515.89499999999998</v>
      </c>
      <c r="G14" s="51">
        <f t="shared" si="2"/>
        <v>32.758603979491951</v>
      </c>
    </row>
    <row r="15" spans="1:7" x14ac:dyDescent="0.25">
      <c r="A15" s="52" t="s">
        <v>18</v>
      </c>
      <c r="B15" s="56"/>
      <c r="C15" s="55"/>
      <c r="D15" s="55"/>
      <c r="E15" s="50"/>
      <c r="F15" s="49"/>
      <c r="G15" s="51"/>
    </row>
    <row r="16" spans="1:7" x14ac:dyDescent="0.25">
      <c r="A16" s="48" t="s">
        <v>19</v>
      </c>
      <c r="B16" s="47" t="s">
        <v>17</v>
      </c>
      <c r="C16" s="49">
        <v>133</v>
      </c>
      <c r="D16" s="49">
        <v>452</v>
      </c>
      <c r="E16" s="50">
        <f t="shared" si="0"/>
        <v>29.424778761061948</v>
      </c>
      <c r="F16" s="49">
        <f t="shared" si="1"/>
        <v>476.85999999999996</v>
      </c>
      <c r="G16" s="51">
        <f t="shared" si="2"/>
        <v>27.890785555508955</v>
      </c>
    </row>
    <row r="17" spans="1:10" x14ac:dyDescent="0.25">
      <c r="A17" s="48" t="s">
        <v>15</v>
      </c>
      <c r="B17" s="47" t="s">
        <v>17</v>
      </c>
      <c r="C17" s="49">
        <v>36</v>
      </c>
      <c r="D17" s="49">
        <v>37</v>
      </c>
      <c r="E17" s="50">
        <f t="shared" si="0"/>
        <v>97.297297297297305</v>
      </c>
      <c r="F17" s="49">
        <f t="shared" si="1"/>
        <v>39.034999999999997</v>
      </c>
      <c r="G17" s="51">
        <f t="shared" si="2"/>
        <v>92.224926348149111</v>
      </c>
    </row>
    <row r="18" spans="1:10" ht="30" x14ac:dyDescent="0.25">
      <c r="A18" s="48" t="s">
        <v>20</v>
      </c>
      <c r="B18" s="47" t="s">
        <v>6</v>
      </c>
      <c r="C18" s="49" t="s">
        <v>80</v>
      </c>
      <c r="D18" s="49" t="s">
        <v>81</v>
      </c>
      <c r="E18" s="50"/>
      <c r="F18" s="49"/>
      <c r="G18" s="51"/>
      <c r="J18" s="61"/>
    </row>
    <row r="19" spans="1:10" x14ac:dyDescent="0.25">
      <c r="A19" s="48" t="s">
        <v>21</v>
      </c>
      <c r="B19" s="47" t="s">
        <v>22</v>
      </c>
      <c r="C19" s="49">
        <v>313</v>
      </c>
      <c r="D19" s="49">
        <v>457</v>
      </c>
      <c r="E19" s="50">
        <f t="shared" si="0"/>
        <v>68.490153172866513</v>
      </c>
      <c r="F19" s="49">
        <f t="shared" si="1"/>
        <v>482.13499999999999</v>
      </c>
      <c r="G19" s="51">
        <f t="shared" si="2"/>
        <v>64.919576467172064</v>
      </c>
    </row>
    <row r="20" spans="1:10" x14ac:dyDescent="0.25">
      <c r="A20" s="48" t="s">
        <v>23</v>
      </c>
      <c r="B20" s="47" t="s">
        <v>6</v>
      </c>
      <c r="C20" s="53">
        <v>53757</v>
      </c>
      <c r="D20" s="53">
        <v>47312</v>
      </c>
      <c r="E20" s="50">
        <f t="shared" si="0"/>
        <v>113.62233682786609</v>
      </c>
      <c r="F20" s="49">
        <f t="shared" si="1"/>
        <v>49914.159999999996</v>
      </c>
      <c r="G20" s="51">
        <f t="shared" si="2"/>
        <v>107.69889746717165</v>
      </c>
    </row>
    <row r="21" spans="1:10" x14ac:dyDescent="0.25">
      <c r="A21" s="48" t="s">
        <v>24</v>
      </c>
      <c r="B21" s="47" t="s">
        <v>6</v>
      </c>
      <c r="C21" s="49"/>
      <c r="D21" s="55"/>
      <c r="E21" s="50"/>
      <c r="F21" s="49"/>
      <c r="G21" s="51"/>
    </row>
    <row r="22" spans="1:10" x14ac:dyDescent="0.25">
      <c r="A22" s="48" t="s">
        <v>55</v>
      </c>
      <c r="B22" s="47" t="s">
        <v>6</v>
      </c>
      <c r="C22" s="49">
        <v>532813</v>
      </c>
      <c r="D22" s="49">
        <v>414460</v>
      </c>
      <c r="E22" s="50">
        <f t="shared" si="0"/>
        <v>128.55595232350527</v>
      </c>
      <c r="F22" s="49">
        <f t="shared" si="1"/>
        <v>437255.3</v>
      </c>
      <c r="G22" s="51">
        <f t="shared" si="2"/>
        <v>121.85398324502872</v>
      </c>
    </row>
    <row r="23" spans="1:10" x14ac:dyDescent="0.25">
      <c r="A23" s="52" t="s">
        <v>18</v>
      </c>
      <c r="B23" s="56"/>
      <c r="C23" s="55"/>
      <c r="D23" s="55"/>
      <c r="E23" s="50"/>
      <c r="F23" s="49"/>
      <c r="G23" s="51"/>
    </row>
    <row r="24" spans="1:10" ht="27.75" customHeight="1" x14ac:dyDescent="0.25">
      <c r="A24" s="48" t="s">
        <v>35</v>
      </c>
      <c r="B24" s="47" t="s">
        <v>6</v>
      </c>
      <c r="C24" s="49" t="s">
        <v>80</v>
      </c>
      <c r="D24" s="49" t="s">
        <v>81</v>
      </c>
      <c r="E24" s="50"/>
      <c r="F24" s="49"/>
      <c r="G24" s="51"/>
    </row>
    <row r="25" spans="1:10" x14ac:dyDescent="0.25">
      <c r="A25" s="48" t="s">
        <v>34</v>
      </c>
      <c r="B25" s="47" t="s">
        <v>6</v>
      </c>
      <c r="C25" s="49" t="s">
        <v>80</v>
      </c>
      <c r="D25" s="49" t="s">
        <v>81</v>
      </c>
      <c r="E25" s="50"/>
      <c r="F25" s="49"/>
      <c r="G25" s="51"/>
    </row>
    <row r="26" spans="1:10" x14ac:dyDescent="0.25">
      <c r="A26" s="48" t="s">
        <v>25</v>
      </c>
      <c r="B26" s="47" t="s">
        <v>6</v>
      </c>
      <c r="C26" s="49">
        <v>339735</v>
      </c>
      <c r="D26" s="49">
        <v>99488</v>
      </c>
      <c r="E26" s="50">
        <f t="shared" si="0"/>
        <v>341.48339498230939</v>
      </c>
      <c r="F26" s="49">
        <f t="shared" si="1"/>
        <v>104959.84</v>
      </c>
      <c r="G26" s="51">
        <f t="shared" si="2"/>
        <v>323.68094311119376</v>
      </c>
    </row>
    <row r="27" spans="1:10" x14ac:dyDescent="0.25">
      <c r="A27" s="48" t="s">
        <v>26</v>
      </c>
      <c r="B27" s="47" t="s">
        <v>6</v>
      </c>
      <c r="C27" s="49">
        <v>0</v>
      </c>
      <c r="D27" s="49">
        <v>0</v>
      </c>
      <c r="E27" s="50"/>
      <c r="F27" s="49">
        <f t="shared" si="1"/>
        <v>0</v>
      </c>
      <c r="G27" s="51"/>
    </row>
    <row r="28" spans="1:10" x14ac:dyDescent="0.25">
      <c r="A28" s="52" t="s">
        <v>18</v>
      </c>
      <c r="B28" s="56"/>
      <c r="C28" s="55"/>
      <c r="D28" s="55"/>
      <c r="E28" s="50"/>
      <c r="F28" s="49"/>
      <c r="G28" s="51"/>
    </row>
    <row r="29" spans="1:10" x14ac:dyDescent="0.25">
      <c r="A29" s="48" t="s">
        <v>31</v>
      </c>
      <c r="B29" s="47" t="s">
        <v>6</v>
      </c>
      <c r="C29" s="49">
        <v>0</v>
      </c>
      <c r="D29" s="49">
        <v>50272</v>
      </c>
      <c r="E29" s="50">
        <f t="shared" si="0"/>
        <v>0</v>
      </c>
      <c r="F29" s="49">
        <f t="shared" si="1"/>
        <v>53036.959999999999</v>
      </c>
      <c r="G29" s="51">
        <v>0</v>
      </c>
    </row>
    <row r="30" spans="1:10" ht="14.25" customHeight="1" x14ac:dyDescent="0.25">
      <c r="A30" s="48" t="s">
        <v>32</v>
      </c>
      <c r="B30" s="47" t="s">
        <v>6</v>
      </c>
      <c r="C30" s="60">
        <v>0</v>
      </c>
      <c r="D30" s="60">
        <v>1216</v>
      </c>
      <c r="E30" s="50">
        <f t="shared" si="0"/>
        <v>0</v>
      </c>
      <c r="F30" s="49">
        <f t="shared" si="1"/>
        <v>1282.8799999999999</v>
      </c>
      <c r="G30" s="51">
        <v>0</v>
      </c>
    </row>
    <row r="31" spans="1:10" x14ac:dyDescent="0.25">
      <c r="A31" s="48" t="s">
        <v>33</v>
      </c>
      <c r="B31" s="47" t="s">
        <v>6</v>
      </c>
      <c r="C31" s="49">
        <v>322167</v>
      </c>
      <c r="D31" s="49">
        <v>16654</v>
      </c>
      <c r="E31" s="50">
        <f t="shared" si="0"/>
        <v>1934.4721988711419</v>
      </c>
      <c r="F31" s="49">
        <f t="shared" si="1"/>
        <v>17569.969999999998</v>
      </c>
      <c r="G31" s="51">
        <f t="shared" si="2"/>
        <v>1833.6229373186181</v>
      </c>
    </row>
    <row r="32" spans="1:10" x14ac:dyDescent="0.25">
      <c r="A32" s="52" t="s">
        <v>18</v>
      </c>
      <c r="B32" s="56"/>
      <c r="C32" s="57"/>
      <c r="D32" s="57"/>
      <c r="E32" s="50"/>
      <c r="F32" s="49"/>
      <c r="G32" s="51"/>
    </row>
    <row r="33" spans="1:7" x14ac:dyDescent="0.25">
      <c r="A33" s="48" t="s">
        <v>36</v>
      </c>
      <c r="B33" s="47" t="s">
        <v>6</v>
      </c>
      <c r="C33" s="49">
        <v>280160</v>
      </c>
      <c r="D33" s="60">
        <v>2045</v>
      </c>
      <c r="E33" s="50">
        <f t="shared" si="0"/>
        <v>13699.755501222495</v>
      </c>
      <c r="F33" s="49">
        <f t="shared" si="1"/>
        <v>2157.4749999999999</v>
      </c>
      <c r="G33" s="51">
        <f t="shared" si="2"/>
        <v>12985.550238125586</v>
      </c>
    </row>
    <row r="34" spans="1:7" x14ac:dyDescent="0.25">
      <c r="A34" s="48" t="s">
        <v>37</v>
      </c>
      <c r="B34" s="47" t="s">
        <v>6</v>
      </c>
      <c r="C34" s="49">
        <v>27920</v>
      </c>
      <c r="D34" s="49">
        <v>1595</v>
      </c>
      <c r="E34" s="50">
        <f t="shared" si="0"/>
        <v>1750.4702194357367</v>
      </c>
      <c r="F34" s="49">
        <f t="shared" si="1"/>
        <v>1682.7249999999999</v>
      </c>
      <c r="G34" s="51">
        <f t="shared" si="2"/>
        <v>1659.213478138139</v>
      </c>
    </row>
    <row r="35" spans="1:7" x14ac:dyDescent="0.25">
      <c r="A35" s="48" t="s">
        <v>38</v>
      </c>
      <c r="B35" s="47" t="s">
        <v>6</v>
      </c>
      <c r="C35" s="49">
        <v>14087</v>
      </c>
      <c r="D35" s="49">
        <v>13014</v>
      </c>
      <c r="E35" s="50">
        <f t="shared" si="0"/>
        <v>108.2449669586599</v>
      </c>
      <c r="F35" s="49">
        <f t="shared" si="1"/>
        <v>13729.769999999999</v>
      </c>
      <c r="G35" s="51">
        <f t="shared" si="2"/>
        <v>102.6018644157914</v>
      </c>
    </row>
    <row r="36" spans="1:7" x14ac:dyDescent="0.25">
      <c r="A36" s="48" t="s">
        <v>39</v>
      </c>
      <c r="B36" s="47" t="s">
        <v>6</v>
      </c>
      <c r="C36" s="49">
        <v>3354</v>
      </c>
      <c r="D36" s="49">
        <v>816</v>
      </c>
      <c r="E36" s="50">
        <f t="shared" si="0"/>
        <v>411.02941176470591</v>
      </c>
      <c r="F36" s="49">
        <f t="shared" si="1"/>
        <v>860.88</v>
      </c>
      <c r="G36" s="51">
        <f t="shared" si="2"/>
        <v>389.60133816559801</v>
      </c>
    </row>
    <row r="37" spans="1:7" x14ac:dyDescent="0.25">
      <c r="A37" s="48" t="s">
        <v>40</v>
      </c>
      <c r="B37" s="47" t="s">
        <v>6</v>
      </c>
      <c r="C37" s="49">
        <v>14214</v>
      </c>
      <c r="D37" s="49">
        <v>30530</v>
      </c>
      <c r="E37" s="50">
        <f t="shared" si="0"/>
        <v>46.557484441532921</v>
      </c>
      <c r="F37" s="49">
        <f t="shared" si="1"/>
        <v>32209.149999999998</v>
      </c>
      <c r="G37" s="51">
        <f t="shared" si="2"/>
        <v>44.130317006192342</v>
      </c>
    </row>
    <row r="38" spans="1:7" x14ac:dyDescent="0.25">
      <c r="A38" s="52" t="s">
        <v>18</v>
      </c>
      <c r="B38" s="56"/>
      <c r="C38" s="54"/>
      <c r="D38" s="54"/>
      <c r="E38" s="50"/>
      <c r="F38" s="49"/>
      <c r="G38" s="51"/>
    </row>
    <row r="39" spans="1:7" x14ac:dyDescent="0.25">
      <c r="A39" s="48" t="s">
        <v>41</v>
      </c>
      <c r="B39" s="47" t="s">
        <v>6</v>
      </c>
      <c r="C39" s="49">
        <v>0</v>
      </c>
      <c r="D39" s="49">
        <v>0</v>
      </c>
      <c r="E39" s="50"/>
      <c r="F39" s="49">
        <f t="shared" si="1"/>
        <v>0</v>
      </c>
      <c r="G39" s="51"/>
    </row>
    <row r="40" spans="1:7" x14ac:dyDescent="0.25">
      <c r="A40" s="48" t="s">
        <v>27</v>
      </c>
      <c r="B40" s="47" t="s">
        <v>6</v>
      </c>
      <c r="C40" s="49">
        <v>708645</v>
      </c>
      <c r="D40" s="49">
        <v>400508</v>
      </c>
      <c r="E40" s="50">
        <f t="shared" si="0"/>
        <v>176.93654059344632</v>
      </c>
      <c r="F40" s="49">
        <f t="shared" si="1"/>
        <v>422535.94</v>
      </c>
      <c r="G40" s="51">
        <f t="shared" si="2"/>
        <v>167.71236075208182</v>
      </c>
    </row>
    <row r="41" spans="1:7" x14ac:dyDescent="0.25">
      <c r="A41" s="52" t="s">
        <v>18</v>
      </c>
      <c r="B41" s="56"/>
      <c r="C41" s="55"/>
      <c r="D41" s="55"/>
      <c r="E41" s="50"/>
      <c r="F41" s="49"/>
      <c r="G41" s="51"/>
    </row>
    <row r="42" spans="1:7" x14ac:dyDescent="0.25">
      <c r="A42" s="48" t="s">
        <v>42</v>
      </c>
      <c r="B42" s="47" t="s">
        <v>6</v>
      </c>
      <c r="C42" s="49">
        <v>538124</v>
      </c>
      <c r="D42" s="49">
        <v>222935</v>
      </c>
      <c r="E42" s="50">
        <f t="shared" si="0"/>
        <v>241.38156861865565</v>
      </c>
      <c r="F42" s="49">
        <f t="shared" si="1"/>
        <v>235196.42499999999</v>
      </c>
      <c r="G42" s="51">
        <f t="shared" si="2"/>
        <v>228.79769537313334</v>
      </c>
    </row>
    <row r="43" spans="1:7" x14ac:dyDescent="0.25">
      <c r="A43" s="48" t="s">
        <v>43</v>
      </c>
      <c r="B43" s="47" t="s">
        <v>6</v>
      </c>
      <c r="C43" s="49">
        <v>13603</v>
      </c>
      <c r="D43" s="49">
        <v>4102</v>
      </c>
      <c r="E43" s="50">
        <f t="shared" si="0"/>
        <v>331.61872257435397</v>
      </c>
      <c r="F43" s="49">
        <f t="shared" si="1"/>
        <v>4327.6099999999997</v>
      </c>
      <c r="G43" s="51">
        <f t="shared" si="2"/>
        <v>314.33054272450619</v>
      </c>
    </row>
    <row r="44" spans="1:7" x14ac:dyDescent="0.25">
      <c r="A44" s="48" t="s">
        <v>44</v>
      </c>
      <c r="B44" s="47" t="s">
        <v>6</v>
      </c>
      <c r="C44" s="49">
        <v>1717</v>
      </c>
      <c r="D44" s="49">
        <v>2737</v>
      </c>
      <c r="E44" s="50">
        <f t="shared" si="0"/>
        <v>62.732919254658384</v>
      </c>
      <c r="F44" s="49">
        <f t="shared" si="1"/>
        <v>2887.5349999999999</v>
      </c>
      <c r="G44" s="51">
        <f t="shared" si="2"/>
        <v>59.462482705837338</v>
      </c>
    </row>
    <row r="45" spans="1:7" x14ac:dyDescent="0.25">
      <c r="A45" s="48" t="s">
        <v>45</v>
      </c>
      <c r="B45" s="47" t="s">
        <v>6</v>
      </c>
      <c r="C45" s="49">
        <v>63629</v>
      </c>
      <c r="D45" s="49">
        <v>332</v>
      </c>
      <c r="E45" s="50">
        <f t="shared" si="0"/>
        <v>19165.361445783135</v>
      </c>
      <c r="F45" s="49">
        <f t="shared" si="1"/>
        <v>350.26</v>
      </c>
      <c r="G45" s="51">
        <f t="shared" si="2"/>
        <v>18166.219379889226</v>
      </c>
    </row>
    <row r="46" spans="1:7" x14ac:dyDescent="0.25">
      <c r="A46" s="48" t="s">
        <v>46</v>
      </c>
      <c r="B46" s="47" t="s">
        <v>6</v>
      </c>
      <c r="C46" s="60">
        <v>68465</v>
      </c>
      <c r="D46" s="60">
        <v>163847</v>
      </c>
      <c r="E46" s="50">
        <f t="shared" si="0"/>
        <v>41.785934438836229</v>
      </c>
      <c r="F46" s="49">
        <f t="shared" si="1"/>
        <v>172858.58499999999</v>
      </c>
      <c r="G46" s="51">
        <f t="shared" si="2"/>
        <v>39.60752079510543</v>
      </c>
    </row>
    <row r="47" spans="1:7" x14ac:dyDescent="0.25">
      <c r="A47" s="48" t="s">
        <v>47</v>
      </c>
      <c r="B47" s="47" t="s">
        <v>6</v>
      </c>
      <c r="C47" s="49">
        <v>23107</v>
      </c>
      <c r="D47" s="49">
        <v>6555</v>
      </c>
      <c r="E47" s="50">
        <f t="shared" si="0"/>
        <v>352.50953470633107</v>
      </c>
      <c r="F47" s="49">
        <f t="shared" si="1"/>
        <v>6915.5249999999996</v>
      </c>
      <c r="G47" s="51">
        <f t="shared" si="2"/>
        <v>334.13226038514796</v>
      </c>
    </row>
    <row r="48" spans="1:7" ht="30" x14ac:dyDescent="0.25">
      <c r="A48" s="48" t="s">
        <v>57</v>
      </c>
      <c r="B48" s="47" t="s">
        <v>6</v>
      </c>
      <c r="C48" s="49">
        <v>163903</v>
      </c>
      <c r="D48" s="49">
        <v>113440</v>
      </c>
      <c r="E48" s="50">
        <f t="shared" si="0"/>
        <v>144.48430888575459</v>
      </c>
      <c r="F48" s="49">
        <f t="shared" si="1"/>
        <v>119679.2</v>
      </c>
      <c r="G48" s="51">
        <f t="shared" si="2"/>
        <v>136.95195155047827</v>
      </c>
    </row>
    <row r="49" spans="1:8" x14ac:dyDescent="0.25">
      <c r="A49" s="52" t="s">
        <v>18</v>
      </c>
      <c r="B49" s="56"/>
      <c r="C49" s="55"/>
      <c r="D49" s="55"/>
      <c r="E49" s="50"/>
      <c r="F49" s="49"/>
      <c r="G49" s="51"/>
    </row>
    <row r="50" spans="1:8" x14ac:dyDescent="0.25">
      <c r="A50" s="48" t="s">
        <v>48</v>
      </c>
      <c r="B50" s="47" t="s">
        <v>6</v>
      </c>
      <c r="C50" s="49">
        <v>19297</v>
      </c>
      <c r="D50" s="49">
        <v>82785</v>
      </c>
      <c r="E50" s="50">
        <f t="shared" si="0"/>
        <v>23.309778341486982</v>
      </c>
      <c r="F50" s="49">
        <f t="shared" si="1"/>
        <v>87338.174999999988</v>
      </c>
      <c r="G50" s="51">
        <f t="shared" si="2"/>
        <v>22.094576627001882</v>
      </c>
    </row>
    <row r="51" spans="1:8" x14ac:dyDescent="0.25">
      <c r="A51" s="48" t="s">
        <v>49</v>
      </c>
      <c r="B51" s="47" t="s">
        <v>6</v>
      </c>
      <c r="C51" s="49">
        <v>57315</v>
      </c>
      <c r="D51" s="49">
        <v>17056</v>
      </c>
      <c r="E51" s="50">
        <f t="shared" si="0"/>
        <v>336.04010318949344</v>
      </c>
      <c r="F51" s="49">
        <f t="shared" si="1"/>
        <v>17994.079999999998</v>
      </c>
      <c r="G51" s="51">
        <f t="shared" si="2"/>
        <v>318.52142482416446</v>
      </c>
    </row>
    <row r="52" spans="1:8" x14ac:dyDescent="0.25">
      <c r="A52" s="48" t="s">
        <v>50</v>
      </c>
      <c r="B52" s="47" t="s">
        <v>6</v>
      </c>
      <c r="C52" s="49">
        <v>574</v>
      </c>
      <c r="D52" s="49">
        <v>124</v>
      </c>
      <c r="E52" s="50">
        <f t="shared" si="0"/>
        <v>462.90322580645159</v>
      </c>
      <c r="F52" s="49">
        <f t="shared" si="1"/>
        <v>130.82</v>
      </c>
      <c r="G52" s="51">
        <f t="shared" si="2"/>
        <v>438.77083014829543</v>
      </c>
    </row>
    <row r="53" spans="1:8" x14ac:dyDescent="0.25">
      <c r="A53" s="48" t="s">
        <v>51</v>
      </c>
      <c r="B53" s="47" t="s">
        <v>6</v>
      </c>
      <c r="C53" s="49">
        <v>5597</v>
      </c>
      <c r="D53" s="49">
        <v>1620</v>
      </c>
      <c r="E53" s="50">
        <f t="shared" si="0"/>
        <v>345.49382716049382</v>
      </c>
      <c r="F53" s="49">
        <f t="shared" si="1"/>
        <v>1709.1</v>
      </c>
      <c r="G53" s="51">
        <v>327.5</v>
      </c>
    </row>
    <row r="54" spans="1:8" x14ac:dyDescent="0.25">
      <c r="A54" s="52" t="s">
        <v>18</v>
      </c>
      <c r="B54" s="47"/>
      <c r="C54" s="49"/>
      <c r="D54" s="49"/>
      <c r="E54" s="50"/>
      <c r="F54" s="49"/>
      <c r="G54" s="51"/>
    </row>
    <row r="55" spans="1:8" x14ac:dyDescent="0.25">
      <c r="A55" s="48" t="s">
        <v>52</v>
      </c>
      <c r="B55" s="47" t="s">
        <v>6</v>
      </c>
      <c r="C55" s="49">
        <v>0</v>
      </c>
      <c r="D55" s="49">
        <v>0</v>
      </c>
      <c r="E55" s="50"/>
      <c r="F55" s="49">
        <f t="shared" si="1"/>
        <v>0</v>
      </c>
      <c r="G55" s="51"/>
    </row>
    <row r="56" spans="1:8" x14ac:dyDescent="0.25">
      <c r="A56" s="48" t="s">
        <v>69</v>
      </c>
      <c r="B56" s="47" t="s">
        <v>6</v>
      </c>
      <c r="C56" s="49">
        <v>160</v>
      </c>
      <c r="D56" s="49">
        <v>206</v>
      </c>
      <c r="E56" s="50">
        <f t="shared" si="0"/>
        <v>77.669902912621353</v>
      </c>
      <c r="F56" s="49">
        <f t="shared" si="1"/>
        <v>217.32999999999998</v>
      </c>
      <c r="G56" s="51">
        <f t="shared" si="2"/>
        <v>73.620761054617418</v>
      </c>
    </row>
    <row r="57" spans="1:8" x14ac:dyDescent="0.25">
      <c r="A57" s="48" t="s">
        <v>70</v>
      </c>
      <c r="B57" s="47" t="s">
        <v>6</v>
      </c>
      <c r="C57" s="49">
        <v>10746</v>
      </c>
      <c r="D57" s="49">
        <v>878</v>
      </c>
      <c r="E57" s="50">
        <f t="shared" si="0"/>
        <v>1223.9179954441913</v>
      </c>
      <c r="F57" s="49">
        <f t="shared" si="1"/>
        <v>926.29</v>
      </c>
      <c r="G57" s="51">
        <f t="shared" si="2"/>
        <v>1160.1118440229302</v>
      </c>
    </row>
    <row r="58" spans="1:8" x14ac:dyDescent="0.25">
      <c r="A58" s="48" t="s">
        <v>40</v>
      </c>
      <c r="B58" s="47" t="s">
        <v>6</v>
      </c>
      <c r="C58" s="49">
        <v>70214</v>
      </c>
      <c r="D58" s="49">
        <v>10771</v>
      </c>
      <c r="E58" s="50">
        <f t="shared" si="0"/>
        <v>651.88004827778286</v>
      </c>
      <c r="F58" s="49">
        <f t="shared" si="1"/>
        <v>11363.404999999999</v>
      </c>
      <c r="G58" s="51">
        <f t="shared" si="2"/>
        <v>617.89578035808813</v>
      </c>
    </row>
    <row r="59" spans="1:8" x14ac:dyDescent="0.25">
      <c r="A59" s="1" t="s">
        <v>77</v>
      </c>
      <c r="B59" s="1"/>
      <c r="C59" s="1"/>
      <c r="D59" s="1"/>
      <c r="E59" s="1"/>
      <c r="F59" s="1"/>
      <c r="G59" s="1"/>
      <c r="H59" s="1"/>
    </row>
    <row r="60" spans="1:8" x14ac:dyDescent="0.25">
      <c r="A60" s="1" t="s">
        <v>85</v>
      </c>
      <c r="B60" s="1"/>
      <c r="C60" s="1"/>
      <c r="D60" s="1"/>
      <c r="E60" s="1"/>
      <c r="F60" s="1"/>
      <c r="G60" s="1"/>
      <c r="H60" s="1"/>
    </row>
    <row r="61" spans="1:8" x14ac:dyDescent="0.25">
      <c r="A61" s="1" t="s">
        <v>79</v>
      </c>
      <c r="B61" s="1"/>
      <c r="C61" s="1"/>
      <c r="D61" s="1"/>
      <c r="E61" s="1"/>
      <c r="F61" s="1"/>
      <c r="G61" s="1"/>
      <c r="H61" s="1"/>
    </row>
    <row r="62" spans="1:8" ht="15.75" x14ac:dyDescent="0.25">
      <c r="A62" s="2"/>
    </row>
    <row r="63" spans="1:8" ht="38.25" customHeight="1" x14ac:dyDescent="0.25">
      <c r="A63" s="65" t="s">
        <v>86</v>
      </c>
      <c r="B63" s="65"/>
      <c r="F63" s="66" t="s">
        <v>87</v>
      </c>
      <c r="G63" s="66"/>
    </row>
  </sheetData>
  <mergeCells count="8">
    <mergeCell ref="A1:G1"/>
    <mergeCell ref="A63:B63"/>
    <mergeCell ref="F63:G63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3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9" ht="16.5" customHeight="1" x14ac:dyDescent="0.3">
      <c r="A1" s="76" t="s">
        <v>94</v>
      </c>
      <c r="B1" s="76"/>
      <c r="C1" s="76"/>
      <c r="D1" s="76"/>
      <c r="E1" s="76"/>
      <c r="F1" s="76"/>
      <c r="G1" s="76"/>
    </row>
    <row r="2" spans="1:9" ht="10.5" customHeight="1" x14ac:dyDescent="0.25">
      <c r="C2" s="4"/>
    </row>
    <row r="3" spans="1:9" ht="15" customHeight="1" x14ac:dyDescent="0.25">
      <c r="A3" s="69" t="s">
        <v>0</v>
      </c>
      <c r="B3" s="69" t="s">
        <v>1</v>
      </c>
      <c r="C3" s="58" t="s">
        <v>89</v>
      </c>
      <c r="D3" s="58" t="s">
        <v>83</v>
      </c>
      <c r="E3" s="69" t="s">
        <v>73</v>
      </c>
      <c r="F3" s="63" t="s">
        <v>90</v>
      </c>
      <c r="G3" s="69" t="s">
        <v>76</v>
      </c>
    </row>
    <row r="4" spans="1:9" ht="47.25" customHeight="1" x14ac:dyDescent="0.25">
      <c r="A4" s="69"/>
      <c r="B4" s="69"/>
      <c r="C4" s="63" t="s">
        <v>74</v>
      </c>
      <c r="D4" s="63" t="s">
        <v>74</v>
      </c>
      <c r="E4" s="69"/>
      <c r="F4" s="63" t="s">
        <v>78</v>
      </c>
      <c r="G4" s="69"/>
    </row>
    <row r="5" spans="1:9" x14ac:dyDescent="0.25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</row>
    <row r="6" spans="1:9" x14ac:dyDescent="0.25">
      <c r="A6" s="48" t="s">
        <v>5</v>
      </c>
      <c r="B6" s="64" t="s">
        <v>6</v>
      </c>
      <c r="C6" s="49">
        <v>1510194</v>
      </c>
      <c r="D6" s="49">
        <v>2307529</v>
      </c>
      <c r="E6" s="50">
        <f>C6/D6*100</f>
        <v>65.446371421550936</v>
      </c>
      <c r="F6" s="49">
        <f>D6*1.065</f>
        <v>2457518.3849999998</v>
      </c>
      <c r="G6" s="51">
        <f>C6/F6*100</f>
        <v>61.451991945118259</v>
      </c>
    </row>
    <row r="7" spans="1:9" x14ac:dyDescent="0.25">
      <c r="A7" s="48" t="s">
        <v>7</v>
      </c>
      <c r="B7" s="64" t="s">
        <v>6</v>
      </c>
      <c r="C7" s="49">
        <v>325584</v>
      </c>
      <c r="D7" s="49">
        <v>294143</v>
      </c>
      <c r="E7" s="50">
        <f t="shared" ref="E7:E58" si="0">C7/D7*100</f>
        <v>110.68901860659611</v>
      </c>
      <c r="F7" s="49">
        <f>D7*1.065</f>
        <v>313262.29499999998</v>
      </c>
      <c r="G7" s="51">
        <f t="shared" ref="G7:G58" si="1">C7/F7*100</f>
        <v>103.93335080431561</v>
      </c>
      <c r="I7" t="s">
        <v>72</v>
      </c>
    </row>
    <row r="8" spans="1:9" x14ac:dyDescent="0.25">
      <c r="A8" s="48" t="s">
        <v>8</v>
      </c>
      <c r="B8" s="64" t="s">
        <v>6</v>
      </c>
      <c r="C8" s="49"/>
      <c r="D8" s="49"/>
      <c r="E8" s="50"/>
      <c r="F8" s="49"/>
      <c r="G8" s="51"/>
    </row>
    <row r="9" spans="1:9" x14ac:dyDescent="0.25">
      <c r="A9" s="48" t="s">
        <v>9</v>
      </c>
      <c r="B9" s="64" t="s">
        <v>10</v>
      </c>
      <c r="C9" s="49"/>
      <c r="D9" s="49"/>
      <c r="E9" s="50"/>
      <c r="F9" s="49"/>
      <c r="G9" s="51"/>
    </row>
    <row r="10" spans="1:9" ht="18" x14ac:dyDescent="0.25">
      <c r="A10" s="48" t="s">
        <v>11</v>
      </c>
      <c r="B10" s="64" t="s">
        <v>75</v>
      </c>
      <c r="C10" s="49">
        <v>68458</v>
      </c>
      <c r="D10" s="49">
        <v>41574</v>
      </c>
      <c r="E10" s="50">
        <f t="shared" si="0"/>
        <v>164.66541588492808</v>
      </c>
      <c r="F10" s="49"/>
      <c r="G10" s="51"/>
    </row>
    <row r="11" spans="1:9" x14ac:dyDescent="0.25">
      <c r="A11" s="52" t="s">
        <v>13</v>
      </c>
      <c r="B11" s="74" t="s">
        <v>75</v>
      </c>
      <c r="C11" s="55"/>
      <c r="D11" s="55"/>
      <c r="E11" s="50"/>
      <c r="F11" s="49"/>
      <c r="G11" s="51"/>
    </row>
    <row r="12" spans="1:9" x14ac:dyDescent="0.25">
      <c r="A12" s="48" t="s">
        <v>14</v>
      </c>
      <c r="B12" s="74"/>
      <c r="C12" s="49">
        <v>37896</v>
      </c>
      <c r="D12" s="49">
        <v>31476</v>
      </c>
      <c r="E12" s="50">
        <f t="shared" si="0"/>
        <v>120.39649256576439</v>
      </c>
      <c r="F12" s="49"/>
      <c r="G12" s="51"/>
    </row>
    <row r="13" spans="1:9" ht="18" x14ac:dyDescent="0.25">
      <c r="A13" s="48" t="s">
        <v>15</v>
      </c>
      <c r="B13" s="64" t="s">
        <v>75</v>
      </c>
      <c r="C13" s="49">
        <v>30562</v>
      </c>
      <c r="D13" s="49">
        <v>10098</v>
      </c>
      <c r="E13" s="50">
        <f t="shared" si="0"/>
        <v>302.65399088928501</v>
      </c>
      <c r="F13" s="49"/>
      <c r="G13" s="51"/>
    </row>
    <row r="14" spans="1:9" x14ac:dyDescent="0.25">
      <c r="A14" s="48" t="s">
        <v>16</v>
      </c>
      <c r="B14" s="64" t="s">
        <v>17</v>
      </c>
      <c r="C14" s="49">
        <v>617</v>
      </c>
      <c r="D14" s="49">
        <v>424</v>
      </c>
      <c r="E14" s="50">
        <f t="shared" si="0"/>
        <v>145.51886792452831</v>
      </c>
      <c r="F14" s="49"/>
      <c r="G14" s="51"/>
    </row>
    <row r="15" spans="1:9" x14ac:dyDescent="0.25">
      <c r="A15" s="52" t="s">
        <v>18</v>
      </c>
      <c r="B15" s="56"/>
      <c r="C15" s="55"/>
      <c r="D15" s="55"/>
      <c r="E15" s="50"/>
      <c r="F15" s="49"/>
      <c r="G15" s="51"/>
    </row>
    <row r="16" spans="1:9" x14ac:dyDescent="0.25">
      <c r="A16" s="48" t="s">
        <v>19</v>
      </c>
      <c r="B16" s="64" t="s">
        <v>17</v>
      </c>
      <c r="C16" s="49">
        <v>481</v>
      </c>
      <c r="D16" s="49">
        <v>370</v>
      </c>
      <c r="E16" s="50">
        <f t="shared" si="0"/>
        <v>130</v>
      </c>
      <c r="F16" s="49"/>
      <c r="G16" s="51"/>
    </row>
    <row r="17" spans="1:10" x14ac:dyDescent="0.25">
      <c r="A17" s="48" t="s">
        <v>15</v>
      </c>
      <c r="B17" s="64" t="s">
        <v>17</v>
      </c>
      <c r="C17" s="49">
        <v>136</v>
      </c>
      <c r="D17" s="49">
        <v>54</v>
      </c>
      <c r="E17" s="50">
        <f t="shared" si="0"/>
        <v>251.85185185185185</v>
      </c>
      <c r="F17" s="49"/>
      <c r="G17" s="51"/>
    </row>
    <row r="18" spans="1:10" ht="30" x14ac:dyDescent="0.25">
      <c r="A18" s="48" t="s">
        <v>20</v>
      </c>
      <c r="B18" s="64" t="s">
        <v>6</v>
      </c>
      <c r="C18" s="49" t="s">
        <v>80</v>
      </c>
      <c r="D18" s="49" t="s">
        <v>81</v>
      </c>
      <c r="E18" s="50"/>
      <c r="F18" s="49"/>
      <c r="G18" s="51"/>
      <c r="J18" s="61"/>
    </row>
    <row r="19" spans="1:10" x14ac:dyDescent="0.25">
      <c r="A19" s="48" t="s">
        <v>21</v>
      </c>
      <c r="B19" s="64" t="s">
        <v>22</v>
      </c>
      <c r="C19" s="49">
        <v>144</v>
      </c>
      <c r="D19" s="49">
        <v>290</v>
      </c>
      <c r="E19" s="50">
        <f t="shared" si="0"/>
        <v>49.655172413793103</v>
      </c>
      <c r="F19" s="49">
        <v>0</v>
      </c>
      <c r="G19" s="51">
        <v>0</v>
      </c>
    </row>
    <row r="20" spans="1:10" x14ac:dyDescent="0.25">
      <c r="A20" s="48" t="s">
        <v>23</v>
      </c>
      <c r="B20" s="64" t="s">
        <v>6</v>
      </c>
      <c r="C20" s="53">
        <v>33470</v>
      </c>
      <c r="D20" s="53">
        <v>33813</v>
      </c>
      <c r="E20" s="50">
        <f t="shared" si="0"/>
        <v>98.985597255493445</v>
      </c>
      <c r="F20" s="49">
        <f>D20*1.065</f>
        <v>36010.845000000001</v>
      </c>
      <c r="G20" s="51">
        <f t="shared" si="1"/>
        <v>92.944222775111214</v>
      </c>
    </row>
    <row r="21" spans="1:10" x14ac:dyDescent="0.25">
      <c r="A21" s="48" t="s">
        <v>24</v>
      </c>
      <c r="B21" s="64" t="s">
        <v>6</v>
      </c>
      <c r="C21" s="49"/>
      <c r="D21" s="55"/>
      <c r="E21" s="50"/>
      <c r="F21" s="49"/>
      <c r="G21" s="51"/>
    </row>
    <row r="22" spans="1:10" x14ac:dyDescent="0.25">
      <c r="A22" s="48" t="s">
        <v>55</v>
      </c>
      <c r="B22" s="64" t="s">
        <v>6</v>
      </c>
      <c r="C22" s="49">
        <v>996145</v>
      </c>
      <c r="D22" s="49">
        <v>1337002</v>
      </c>
      <c r="E22" s="50">
        <f t="shared" si="0"/>
        <v>74.505872092936286</v>
      </c>
      <c r="F22" s="49">
        <f>D22*1.065</f>
        <v>1423907.13</v>
      </c>
      <c r="G22" s="51">
        <f t="shared" si="1"/>
        <v>69.958565345480082</v>
      </c>
    </row>
    <row r="23" spans="1:10" x14ac:dyDescent="0.25">
      <c r="A23" s="52" t="s">
        <v>18</v>
      </c>
      <c r="B23" s="56"/>
      <c r="C23" s="55"/>
      <c r="D23" s="55"/>
      <c r="E23" s="50"/>
      <c r="F23" s="49"/>
      <c r="G23" s="51"/>
    </row>
    <row r="24" spans="1:10" ht="27.75" customHeight="1" x14ac:dyDescent="0.25">
      <c r="A24" s="48" t="s">
        <v>35</v>
      </c>
      <c r="B24" s="64" t="s">
        <v>6</v>
      </c>
      <c r="C24" s="49" t="s">
        <v>80</v>
      </c>
      <c r="D24" s="49" t="s">
        <v>81</v>
      </c>
      <c r="E24" s="50"/>
      <c r="F24" s="49"/>
      <c r="G24" s="51"/>
    </row>
    <row r="25" spans="1:10" x14ac:dyDescent="0.25">
      <c r="A25" s="48" t="s">
        <v>34</v>
      </c>
      <c r="B25" s="64" t="s">
        <v>6</v>
      </c>
      <c r="C25" s="49" t="s">
        <v>80</v>
      </c>
      <c r="D25" s="49" t="s">
        <v>81</v>
      </c>
      <c r="E25" s="50"/>
      <c r="F25" s="49"/>
      <c r="G25" s="51"/>
    </row>
    <row r="26" spans="1:10" x14ac:dyDescent="0.25">
      <c r="A26" s="48" t="s">
        <v>25</v>
      </c>
      <c r="B26" s="64" t="s">
        <v>6</v>
      </c>
      <c r="C26" s="49">
        <v>514049</v>
      </c>
      <c r="D26" s="49">
        <v>970527</v>
      </c>
      <c r="E26" s="50">
        <f t="shared" si="0"/>
        <v>52.965965913364599</v>
      </c>
      <c r="F26" s="49">
        <f>D26*1.065</f>
        <v>1033611.255</v>
      </c>
      <c r="G26" s="51">
        <f t="shared" si="1"/>
        <v>49.733301327102907</v>
      </c>
    </row>
    <row r="27" spans="1:10" x14ac:dyDescent="0.25">
      <c r="A27" s="48" t="s">
        <v>26</v>
      </c>
      <c r="B27" s="64" t="s">
        <v>6</v>
      </c>
      <c r="C27" s="49">
        <v>0</v>
      </c>
      <c r="D27" s="49">
        <v>0</v>
      </c>
      <c r="E27" s="50"/>
      <c r="F27" s="49">
        <f t="shared" ref="F27:F39" si="2">D27*1.055</f>
        <v>0</v>
      </c>
      <c r="G27" s="51"/>
    </row>
    <row r="28" spans="1:10" x14ac:dyDescent="0.25">
      <c r="A28" s="52" t="s">
        <v>18</v>
      </c>
      <c r="B28" s="56"/>
      <c r="C28" s="55"/>
      <c r="D28" s="55"/>
      <c r="E28" s="50"/>
      <c r="F28" s="49"/>
      <c r="G28" s="51"/>
    </row>
    <row r="29" spans="1:10" x14ac:dyDescent="0.25">
      <c r="A29" s="48" t="s">
        <v>31</v>
      </c>
      <c r="B29" s="64" t="s">
        <v>6</v>
      </c>
      <c r="C29" s="49">
        <v>0</v>
      </c>
      <c r="D29" s="49">
        <v>47450</v>
      </c>
      <c r="E29" s="50">
        <v>0</v>
      </c>
      <c r="F29" s="49">
        <f>D29*1.065</f>
        <v>50534.25</v>
      </c>
      <c r="G29" s="51" t="s">
        <v>93</v>
      </c>
    </row>
    <row r="30" spans="1:10" ht="14.25" customHeight="1" x14ac:dyDescent="0.25">
      <c r="A30" s="48" t="s">
        <v>32</v>
      </c>
      <c r="B30" s="64" t="s">
        <v>6</v>
      </c>
      <c r="C30" s="60">
        <v>11174</v>
      </c>
      <c r="D30" s="60">
        <v>0</v>
      </c>
      <c r="E30" s="50">
        <v>0</v>
      </c>
      <c r="F30" s="49">
        <f>D30*1.065</f>
        <v>0</v>
      </c>
      <c r="G30" s="51">
        <v>0</v>
      </c>
    </row>
    <row r="31" spans="1:10" x14ac:dyDescent="0.25">
      <c r="A31" s="48" t="s">
        <v>33</v>
      </c>
      <c r="B31" s="64" t="s">
        <v>6</v>
      </c>
      <c r="C31" s="49">
        <v>304932</v>
      </c>
      <c r="D31" s="49">
        <v>552161</v>
      </c>
      <c r="E31" s="50">
        <f t="shared" si="0"/>
        <v>55.225196998701463</v>
      </c>
      <c r="F31" s="49">
        <f>D31*1.065</f>
        <v>588051.46499999997</v>
      </c>
      <c r="G31" s="51">
        <f t="shared" si="1"/>
        <v>51.854645069203251</v>
      </c>
    </row>
    <row r="32" spans="1:10" x14ac:dyDescent="0.25">
      <c r="A32" s="52" t="s">
        <v>18</v>
      </c>
      <c r="B32" s="56"/>
      <c r="C32" s="57"/>
      <c r="D32" s="57"/>
      <c r="E32" s="50"/>
      <c r="F32" s="49"/>
      <c r="G32" s="51"/>
    </row>
    <row r="33" spans="1:7" x14ac:dyDescent="0.25">
      <c r="A33" s="48" t="s">
        <v>36</v>
      </c>
      <c r="B33" s="64" t="s">
        <v>6</v>
      </c>
      <c r="C33" s="49">
        <v>108213</v>
      </c>
      <c r="D33" s="60">
        <v>350909</v>
      </c>
      <c r="E33" s="50">
        <f t="shared" si="0"/>
        <v>30.83790954349988</v>
      </c>
      <c r="F33" s="49">
        <f>D33*1.065</f>
        <v>373718.08499999996</v>
      </c>
      <c r="G33" s="51">
        <f t="shared" si="1"/>
        <v>28.955783608920076</v>
      </c>
    </row>
    <row r="34" spans="1:7" x14ac:dyDescent="0.25">
      <c r="A34" s="48" t="s">
        <v>37</v>
      </c>
      <c r="B34" s="64" t="s">
        <v>6</v>
      </c>
      <c r="C34" s="49">
        <v>176406</v>
      </c>
      <c r="D34" s="49">
        <v>162826</v>
      </c>
      <c r="E34" s="50">
        <f t="shared" si="0"/>
        <v>108.34019136992863</v>
      </c>
      <c r="F34" s="49">
        <f>D34*1.065</f>
        <v>173409.69</v>
      </c>
      <c r="G34" s="51">
        <f t="shared" si="1"/>
        <v>101.72787922059025</v>
      </c>
    </row>
    <row r="35" spans="1:7" x14ac:dyDescent="0.25">
      <c r="A35" s="48" t="s">
        <v>38</v>
      </c>
      <c r="B35" s="64" t="s">
        <v>6</v>
      </c>
      <c r="C35" s="49">
        <v>20313</v>
      </c>
      <c r="D35" s="49">
        <v>38426</v>
      </c>
      <c r="E35" s="50">
        <f t="shared" si="0"/>
        <v>52.862645084057668</v>
      </c>
      <c r="F35" s="49">
        <f>D35*1.065</f>
        <v>40923.689999999995</v>
      </c>
      <c r="G35" s="51">
        <f t="shared" si="1"/>
        <v>49.636286463903922</v>
      </c>
    </row>
    <row r="36" spans="1:7" x14ac:dyDescent="0.25">
      <c r="A36" s="48" t="s">
        <v>39</v>
      </c>
      <c r="B36" s="64" t="s">
        <v>6</v>
      </c>
      <c r="C36" s="49">
        <v>7237</v>
      </c>
      <c r="D36" s="49">
        <v>29873</v>
      </c>
      <c r="E36" s="50">
        <f t="shared" si="0"/>
        <v>24.22588959930372</v>
      </c>
      <c r="F36" s="49">
        <f>D36*1.065</f>
        <v>31814.744999999999</v>
      </c>
      <c r="G36" s="51">
        <f t="shared" si="1"/>
        <v>22.747314177749971</v>
      </c>
    </row>
    <row r="37" spans="1:7" x14ac:dyDescent="0.25">
      <c r="A37" s="48" t="s">
        <v>40</v>
      </c>
      <c r="B37" s="64" t="s">
        <v>6</v>
      </c>
      <c r="C37" s="49">
        <v>60946</v>
      </c>
      <c r="D37" s="49">
        <v>341043</v>
      </c>
      <c r="E37" s="50">
        <f t="shared" si="0"/>
        <v>17.870473811220286</v>
      </c>
      <c r="F37" s="49">
        <f>D37*1.065</f>
        <v>363210.79499999998</v>
      </c>
      <c r="G37" s="51">
        <f t="shared" si="1"/>
        <v>16.779787616169283</v>
      </c>
    </row>
    <row r="38" spans="1:7" x14ac:dyDescent="0.25">
      <c r="A38" s="52" t="s">
        <v>18</v>
      </c>
      <c r="B38" s="56"/>
      <c r="C38" s="54"/>
      <c r="D38" s="54"/>
      <c r="E38" s="50"/>
      <c r="F38" s="49"/>
      <c r="G38" s="51"/>
    </row>
    <row r="39" spans="1:7" x14ac:dyDescent="0.25">
      <c r="A39" s="48" t="s">
        <v>41</v>
      </c>
      <c r="B39" s="64" t="s">
        <v>6</v>
      </c>
      <c r="C39" s="49">
        <v>0</v>
      </c>
      <c r="D39" s="49">
        <v>0</v>
      </c>
      <c r="E39" s="50"/>
      <c r="F39" s="49">
        <f t="shared" si="2"/>
        <v>0</v>
      </c>
      <c r="G39" s="51"/>
    </row>
    <row r="40" spans="1:7" x14ac:dyDescent="0.25">
      <c r="A40" s="48" t="s">
        <v>27</v>
      </c>
      <c r="B40" s="64" t="s">
        <v>6</v>
      </c>
      <c r="C40" s="49">
        <v>953317</v>
      </c>
      <c r="D40" s="49">
        <v>1641147</v>
      </c>
      <c r="E40" s="50">
        <f t="shared" si="0"/>
        <v>58.08845886444054</v>
      </c>
      <c r="F40" s="49">
        <f>D40*1.065</f>
        <v>1747821.5549999999</v>
      </c>
      <c r="G40" s="51">
        <f t="shared" si="1"/>
        <v>54.543153863324456</v>
      </c>
    </row>
    <row r="41" spans="1:7" x14ac:dyDescent="0.25">
      <c r="A41" s="52" t="s">
        <v>18</v>
      </c>
      <c r="B41" s="56"/>
      <c r="C41" s="55"/>
      <c r="D41" s="55"/>
      <c r="E41" s="50"/>
      <c r="F41" s="49"/>
      <c r="G41" s="51"/>
    </row>
    <row r="42" spans="1:7" x14ac:dyDescent="0.25">
      <c r="A42" s="48" t="s">
        <v>42</v>
      </c>
      <c r="B42" s="64" t="s">
        <v>6</v>
      </c>
      <c r="C42" s="49">
        <v>523568</v>
      </c>
      <c r="D42" s="49">
        <v>773075</v>
      </c>
      <c r="E42" s="50">
        <f t="shared" si="0"/>
        <v>67.725382401448769</v>
      </c>
      <c r="F42" s="49">
        <f t="shared" ref="F42:F48" si="3">D42*1.065</f>
        <v>823324.875</v>
      </c>
      <c r="G42" s="51">
        <f t="shared" si="1"/>
        <v>63.591908358167849</v>
      </c>
    </row>
    <row r="43" spans="1:7" x14ac:dyDescent="0.25">
      <c r="A43" s="48" t="s">
        <v>43</v>
      </c>
      <c r="B43" s="64" t="s">
        <v>6</v>
      </c>
      <c r="C43" s="49">
        <v>33782</v>
      </c>
      <c r="D43" s="49">
        <v>9367</v>
      </c>
      <c r="E43" s="50">
        <f t="shared" si="0"/>
        <v>360.64908722109533</v>
      </c>
      <c r="F43" s="49">
        <f t="shared" si="3"/>
        <v>9975.8549999999996</v>
      </c>
      <c r="G43" s="51">
        <f t="shared" si="1"/>
        <v>338.6376405831881</v>
      </c>
    </row>
    <row r="44" spans="1:7" x14ac:dyDescent="0.25">
      <c r="A44" s="48" t="s">
        <v>44</v>
      </c>
      <c r="B44" s="64" t="s">
        <v>6</v>
      </c>
      <c r="C44" s="49">
        <v>33725</v>
      </c>
      <c r="D44" s="49">
        <v>16913</v>
      </c>
      <c r="E44" s="50">
        <f t="shared" si="0"/>
        <v>199.40282622834508</v>
      </c>
      <c r="F44" s="49">
        <f t="shared" si="3"/>
        <v>18012.344999999998</v>
      </c>
      <c r="G44" s="51">
        <f t="shared" si="1"/>
        <v>187.23270068389212</v>
      </c>
    </row>
    <row r="45" spans="1:7" x14ac:dyDescent="0.25">
      <c r="A45" s="48" t="s">
        <v>45</v>
      </c>
      <c r="B45" s="64" t="s">
        <v>6</v>
      </c>
      <c r="C45" s="49">
        <v>48079</v>
      </c>
      <c r="D45" s="49">
        <v>0</v>
      </c>
      <c r="E45" s="50">
        <v>0</v>
      </c>
      <c r="F45" s="49">
        <f t="shared" si="3"/>
        <v>0</v>
      </c>
      <c r="G45" s="51">
        <v>0</v>
      </c>
    </row>
    <row r="46" spans="1:7" x14ac:dyDescent="0.25">
      <c r="A46" s="48" t="s">
        <v>46</v>
      </c>
      <c r="B46" s="64" t="s">
        <v>6</v>
      </c>
      <c r="C46" s="60">
        <v>221146</v>
      </c>
      <c r="D46" s="60">
        <v>527682</v>
      </c>
      <c r="E46" s="50">
        <f t="shared" si="0"/>
        <v>41.908952740476273</v>
      </c>
      <c r="F46" s="49">
        <f t="shared" si="3"/>
        <v>561981.32999999996</v>
      </c>
      <c r="G46" s="51">
        <f t="shared" si="1"/>
        <v>39.351129333780541</v>
      </c>
    </row>
    <row r="47" spans="1:7" x14ac:dyDescent="0.25">
      <c r="A47" s="48" t="s">
        <v>47</v>
      </c>
      <c r="B47" s="64" t="s">
        <v>6</v>
      </c>
      <c r="C47" s="49">
        <v>93017</v>
      </c>
      <c r="D47" s="49">
        <v>314110</v>
      </c>
      <c r="E47" s="50">
        <f t="shared" si="0"/>
        <v>29.612874470726812</v>
      </c>
      <c r="F47" s="49">
        <f t="shared" si="3"/>
        <v>334527.14999999997</v>
      </c>
      <c r="G47" s="51">
        <f t="shared" si="1"/>
        <v>27.805515934954762</v>
      </c>
    </row>
    <row r="48" spans="1:7" ht="30" x14ac:dyDescent="0.25">
      <c r="A48" s="48" t="s">
        <v>57</v>
      </c>
      <c r="B48" s="64" t="s">
        <v>6</v>
      </c>
      <c r="C48" s="49">
        <v>556877</v>
      </c>
      <c r="D48" s="49">
        <v>666382</v>
      </c>
      <c r="E48" s="50">
        <f t="shared" si="0"/>
        <v>83.567233208580063</v>
      </c>
      <c r="F48" s="49">
        <f t="shared" si="3"/>
        <v>709696.83</v>
      </c>
      <c r="G48" s="51">
        <f t="shared" si="1"/>
        <v>78.466885641859221</v>
      </c>
    </row>
    <row r="49" spans="1:8" x14ac:dyDescent="0.25">
      <c r="A49" s="52" t="s">
        <v>18</v>
      </c>
      <c r="B49" s="56"/>
      <c r="C49" s="55"/>
      <c r="D49" s="55"/>
      <c r="E49" s="50"/>
      <c r="F49" s="49"/>
      <c r="G49" s="51"/>
    </row>
    <row r="50" spans="1:8" x14ac:dyDescent="0.25">
      <c r="A50" s="48" t="s">
        <v>48</v>
      </c>
      <c r="B50" s="64" t="s">
        <v>6</v>
      </c>
      <c r="C50" s="49">
        <v>267426</v>
      </c>
      <c r="D50" s="49">
        <v>102026</v>
      </c>
      <c r="E50" s="50">
        <f t="shared" si="0"/>
        <v>262.11553917628839</v>
      </c>
      <c r="F50" s="49">
        <f>D50*1.065</f>
        <v>108657.68999999999</v>
      </c>
      <c r="G50" s="51">
        <f t="shared" si="1"/>
        <v>246.11787716083421</v>
      </c>
    </row>
    <row r="51" spans="1:8" x14ac:dyDescent="0.25">
      <c r="A51" s="48" t="s">
        <v>49</v>
      </c>
      <c r="B51" s="64" t="s">
        <v>6</v>
      </c>
      <c r="C51" s="49">
        <v>47421</v>
      </c>
      <c r="D51" s="49">
        <v>91428</v>
      </c>
      <c r="E51" s="50">
        <f t="shared" si="0"/>
        <v>51.867042919018246</v>
      </c>
      <c r="F51" s="49">
        <f>D51*1.065</f>
        <v>97370.819999999992</v>
      </c>
      <c r="G51" s="51">
        <f t="shared" si="1"/>
        <v>48.701448750251878</v>
      </c>
    </row>
    <row r="52" spans="1:8" x14ac:dyDescent="0.25">
      <c r="A52" s="48" t="s">
        <v>50</v>
      </c>
      <c r="B52" s="64" t="s">
        <v>6</v>
      </c>
      <c r="C52" s="49">
        <v>0</v>
      </c>
      <c r="D52" s="49">
        <v>36065</v>
      </c>
      <c r="E52" s="50">
        <f t="shared" si="0"/>
        <v>0</v>
      </c>
      <c r="F52" s="49">
        <f>D52*1.065</f>
        <v>38409.224999999999</v>
      </c>
      <c r="G52" s="51">
        <f t="shared" si="1"/>
        <v>0</v>
      </c>
    </row>
    <row r="53" spans="1:8" x14ac:dyDescent="0.25">
      <c r="A53" s="48" t="s">
        <v>51</v>
      </c>
      <c r="B53" s="64" t="s">
        <v>6</v>
      </c>
      <c r="C53" s="49">
        <v>78693</v>
      </c>
      <c r="D53" s="49">
        <v>75693</v>
      </c>
      <c r="E53" s="50">
        <f t="shared" si="0"/>
        <v>103.96337838373431</v>
      </c>
      <c r="F53" s="49">
        <f>D53*1.065</f>
        <v>80613.044999999998</v>
      </c>
      <c r="G53" s="51">
        <f t="shared" si="1"/>
        <v>97.618195665478211</v>
      </c>
    </row>
    <row r="54" spans="1:8" x14ac:dyDescent="0.25">
      <c r="A54" s="52" t="s">
        <v>18</v>
      </c>
      <c r="B54" s="64"/>
      <c r="C54" s="49"/>
      <c r="D54" s="49"/>
      <c r="E54" s="50"/>
      <c r="F54" s="49"/>
      <c r="G54" s="51"/>
    </row>
    <row r="55" spans="1:8" x14ac:dyDescent="0.25">
      <c r="A55" s="48" t="s">
        <v>91</v>
      </c>
      <c r="B55" s="64" t="s">
        <v>6</v>
      </c>
      <c r="C55" s="49">
        <v>25317</v>
      </c>
      <c r="D55" s="49">
        <v>5210</v>
      </c>
      <c r="E55" s="50">
        <f t="shared" si="0"/>
        <v>485.93090211132443</v>
      </c>
      <c r="F55" s="49">
        <f>D55*1.065</f>
        <v>5548.65</v>
      </c>
      <c r="G55" s="51">
        <f t="shared" si="1"/>
        <v>456.27314752237032</v>
      </c>
    </row>
    <row r="56" spans="1:8" x14ac:dyDescent="0.25">
      <c r="A56" s="48" t="s">
        <v>69</v>
      </c>
      <c r="B56" s="64" t="s">
        <v>6</v>
      </c>
      <c r="C56" s="49">
        <v>9001</v>
      </c>
      <c r="D56" s="49">
        <v>2316</v>
      </c>
      <c r="E56" s="50">
        <f t="shared" si="0"/>
        <v>388.64421416234887</v>
      </c>
      <c r="F56" s="49">
        <f>D56*1.065</f>
        <v>2466.54</v>
      </c>
      <c r="G56" s="51">
        <f t="shared" si="1"/>
        <v>364.92414475337921</v>
      </c>
    </row>
    <row r="57" spans="1:8" x14ac:dyDescent="0.25">
      <c r="A57" s="48" t="s">
        <v>70</v>
      </c>
      <c r="B57" s="64" t="s">
        <v>6</v>
      </c>
      <c r="C57" s="49">
        <v>4800</v>
      </c>
      <c r="D57" s="49">
        <v>15964</v>
      </c>
      <c r="E57" s="50">
        <f t="shared" si="0"/>
        <v>30.06765221748935</v>
      </c>
      <c r="F57" s="49">
        <f>D57*1.065</f>
        <v>17001.66</v>
      </c>
      <c r="G57" s="51">
        <f t="shared" si="1"/>
        <v>28.232537293417231</v>
      </c>
    </row>
    <row r="58" spans="1:8" x14ac:dyDescent="0.25">
      <c r="A58" s="48" t="s">
        <v>40</v>
      </c>
      <c r="B58" s="64" t="s">
        <v>6</v>
      </c>
      <c r="C58" s="49">
        <v>124219</v>
      </c>
      <c r="D58" s="49">
        <v>337680</v>
      </c>
      <c r="E58" s="50">
        <f t="shared" si="0"/>
        <v>36.786010424070128</v>
      </c>
      <c r="F58" s="49">
        <f>D58*1.065</f>
        <v>359629.19999999995</v>
      </c>
      <c r="G58" s="51">
        <f t="shared" si="1"/>
        <v>34.540854858281811</v>
      </c>
    </row>
    <row r="59" spans="1:8" x14ac:dyDescent="0.25">
      <c r="A59" s="1" t="s">
        <v>77</v>
      </c>
      <c r="B59" s="1"/>
      <c r="C59" s="1"/>
      <c r="D59" s="1"/>
      <c r="E59" s="1"/>
      <c r="F59" s="1"/>
      <c r="G59" s="1"/>
      <c r="H59" s="1"/>
    </row>
    <row r="60" spans="1:8" x14ac:dyDescent="0.25">
      <c r="A60" s="1" t="s">
        <v>92</v>
      </c>
      <c r="B60" s="1"/>
      <c r="C60" s="1"/>
      <c r="D60" s="1"/>
      <c r="E60" s="1"/>
      <c r="F60" s="1"/>
      <c r="G60" s="1"/>
      <c r="H60" s="1"/>
    </row>
    <row r="61" spans="1:8" x14ac:dyDescent="0.25">
      <c r="A61" s="1" t="s">
        <v>79</v>
      </c>
      <c r="B61" s="1"/>
      <c r="C61" s="1"/>
      <c r="D61" s="1"/>
      <c r="E61" s="1"/>
      <c r="F61" s="1"/>
      <c r="G61" s="1"/>
      <c r="H61" s="1"/>
    </row>
    <row r="62" spans="1:8" ht="15.75" x14ac:dyDescent="0.25">
      <c r="A62" s="2"/>
    </row>
    <row r="63" spans="1:8" ht="38.25" customHeight="1" x14ac:dyDescent="0.25">
      <c r="A63" s="65" t="s">
        <v>86</v>
      </c>
      <c r="B63" s="65"/>
      <c r="F63" s="66" t="s">
        <v>87</v>
      </c>
      <c r="G63" s="66"/>
    </row>
  </sheetData>
  <mergeCells count="8">
    <mergeCell ref="A63:B63"/>
    <mergeCell ref="F63:G63"/>
    <mergeCell ref="A1:G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2014 I кв.</vt:lpstr>
      <vt:lpstr>2013</vt:lpstr>
      <vt:lpstr>2013 III кв.</vt:lpstr>
      <vt:lpstr>2013 II кв.</vt:lpstr>
      <vt:lpstr>2012</vt:lpstr>
      <vt:lpstr>2014 годовой Юсупов</vt:lpstr>
      <vt:lpstr>2017 Юсупов (2)</vt:lpstr>
    </vt:vector>
  </TitlesOfParts>
  <Company>Administraciya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superuser</cp:lastModifiedBy>
  <cp:lastPrinted>2018-05-21T07:58:53Z</cp:lastPrinted>
  <dcterms:created xsi:type="dcterms:W3CDTF">2012-11-09T09:06:26Z</dcterms:created>
  <dcterms:modified xsi:type="dcterms:W3CDTF">2018-09-12T13:07:41Z</dcterms:modified>
</cp:coreProperties>
</file>